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4000" windowHeight="16000" firstSheet="0" activeTab="0"/>
  </bookViews>
  <sheets>
    <sheet sheetId="1" name="Özet" state="visible" r:id="rId4"/>
    <sheet sheetId="2" name="Şirket Ekstresi" state="visible" r:id="rId5"/>
    <sheet sheetId="3" name="Acente Kayıtları" state="visible" r:id="rId6"/>
    <sheet sheetId="4" name="Karşılaştırma" state="visible" r:id="rId7"/>
    <sheet sheetId="5" name="Ayarlar" state="visible" r:id="rId8"/>
    <sheet sheetId="6" name="Acente Kolay" state="visible" r:id="rId9"/>
  </sheets>
  <definedNames>
    <definedName name="Branslar">Ayarlar!$A$2:$A$11</definedName>
    <definedName name="Sirketler">Ayarlar!$C$2:$C$51</definedName>
    <definedName name="OdemeDurumlari">Ayarlar!$E$2:$E$5</definedName>
    <definedName name="FarkNedenleri">Ayarlar!$G$2:$G$8</definedName>
    <definedName name="Donemler">Ayarlar!$I$2:$I$9</definedName>
    <definedName name="_xlnm.Print_Area" localSheetId="0">'Özet'!$A1:$D39</definedName>
    <definedName name="_xlnm.Print_Titles" localSheetId="1">'Şirket Ekstresi'!$1:$1</definedName>
    <definedName name="_xlnm.Print_Titles" localSheetId="2">'Acente Kayıtları'!$1:$1</definedName>
    <definedName name="_xlnm.Print_Titles" localSheetId="3">'Karşılaştırma'!$7:$7</definedName>
  </definedNames>
  <calcPr calcId="171027" fullCalcOnLoad="1"/>
</workbook>
</file>

<file path=xl/sharedStrings.xml><?xml version="1.0" encoding="utf-8"?>
<sst xmlns="http://schemas.openxmlformats.org/spreadsheetml/2006/main" count="298" uniqueCount="200">
  <si>
    <t>Sigorta Mutabakat Formu</t>
  </si>
  <si>
    <t>acentekolay.com</t>
  </si>
  <si>
    <t>Tek sigorta şirketi ve tek dönem için doldurulur. Toplamlar Şirket Ekstresi ile Acente Kayıtları sayfalarından, fark sayıları Karşılaştırma sayfasından gelir.</t>
  </si>
  <si>
    <t>Ücretsiz sigorta araçları ve şablonlar</t>
  </si>
  <si>
    <t>Taraflar ve dönem</t>
  </si>
  <si>
    <t>Sigorta şirketi</t>
  </si>
  <si>
    <t>(çalıştığınız şirketi listeden seçin)</t>
  </si>
  <si>
    <t>Acente unvanı</t>
  </si>
  <si>
    <t>Örnek Sigorta Aracılık Hizmetleri Ltd. Şti.</t>
  </si>
  <si>
    <t>Acentenin Levha kayıt numarası</t>
  </si>
  <si>
    <t>(kendi Levha kayıt numaranızı yazın)</t>
  </si>
  <si>
    <t>Acentelik sözleşmesi tarihi / numarası</t>
  </si>
  <si>
    <t>(sözleşmenizden yazın)</t>
  </si>
  <si>
    <t>Mutabakat dönemi</t>
  </si>
  <si>
    <t>2026 - 2. çeyrek (Nisan-Haziran)</t>
  </si>
  <si>
    <t>Dönem başlangıcı</t>
  </si>
  <si>
    <t>Dönem bitişi</t>
  </si>
  <si>
    <t>Mutabakatın sağlanması gereken son tarih</t>
  </si>
  <si>
    <t>Sigorta Acenteleri Yönetmeliği MADDE 18/1: dönemi takip eden bir ay.</t>
  </si>
  <si>
    <t>Düzenleme tarihi</t>
  </si>
  <si>
    <t>Kalem</t>
  </si>
  <si>
    <t>Şirket ekstresi</t>
  </si>
  <si>
    <t>Acente kaydı</t>
  </si>
  <si>
    <t>Fark (ekstre - kayıt)</t>
  </si>
  <si>
    <t>Poliçe adedi</t>
  </si>
  <si>
    <t>Brüt prim toplamı</t>
  </si>
  <si>
    <t>Tahakkuk eden komisyon</t>
  </si>
  <si>
    <t>Tahsil edilen prim ("Tahsil edildi" satırları)</t>
  </si>
  <si>
    <t>Fark özeti</t>
  </si>
  <si>
    <t>Eşleşen poliçe</t>
  </si>
  <si>
    <t>Prim farkı olan poliçe</t>
  </si>
  <si>
    <t>Komisyon farkı olan poliçe</t>
  </si>
  <si>
    <t>Yalnızca şirket ekstresinde olan poliçe</t>
  </si>
  <si>
    <t>Yalnızca acente kayıtlarında olan poliçe</t>
  </si>
  <si>
    <t>Mutabakat durumu</t>
  </si>
  <si>
    <t>Prim ve komisyon farkı sıfırsa ve tek taraflı satır yoksa MUTABIK yazar.</t>
  </si>
  <si>
    <t>Beyan ve onay</t>
  </si>
  <si>
    <t>Yukarıda belirtilen dönem için sigorta şirketi ekstresi ile acente kayıtları karşılaştırılmıştır. Taraflar dönem toplamlarını ve varsa farkları imzaları ile kabul eder. Farklı kalemler Karşılaştırma sayfasında satır satır listelenmiştir.</t>
  </si>
  <si>
    <t>Mevzuat zorunlu bir mutabakat formu ya da asgari alan listesi öngörmez; alanların ayrıntısı Sigorta Acenteleri Yönetmeliği MADDE 15/1-g uyarınca acentelik sözleşmesinde düzenlenir.</t>
  </si>
  <si>
    <t>İlişki yazılı bir cari hesap sözleşmesine bağlıysa: bakiye cetvelini alan taraf bir ay içinde noter, taahhütlü mektup, telgraf veya güvenli elektronik imzalı yazı ile itiraz etmezse bakiyeyi kabul etmiş sayılır (6102 sayılı TTK MADDE 94/2).</t>
  </si>
  <si>
    <t/>
  </si>
  <si>
    <t>Sigorta şirketi yetkilisi</t>
  </si>
  <si>
    <t>Acente yetkilisi</t>
  </si>
  <si>
    <t>Ad soyad</t>
  </si>
  <si>
    <t>Görev / unvan</t>
  </si>
  <si>
    <t>Tarih</t>
  </si>
  <si>
    <t>İmza / kaşe</t>
  </si>
  <si>
    <t>Poliçe No</t>
  </si>
  <si>
    <t>Müşteri</t>
  </si>
  <si>
    <t>Branş</t>
  </si>
  <si>
    <t>Tanzim Tarihi</t>
  </si>
  <si>
    <t>Brüt Prim</t>
  </si>
  <si>
    <t>Komisyon Oranı (%)</t>
  </si>
  <si>
    <t>Komisyon Tutarı</t>
  </si>
  <si>
    <t>Ödeme Durumu</t>
  </si>
  <si>
    <t>Karşı Taraf</t>
  </si>
  <si>
    <t>Not</t>
  </si>
  <si>
    <t>TRF-2026-104512</t>
  </si>
  <si>
    <t>Ahmet Yıldırım</t>
  </si>
  <si>
    <t>Trafik</t>
  </si>
  <si>
    <t>Tahsil edildi</t>
  </si>
  <si>
    <t>Örnek satır: silebilirsiniz</t>
  </si>
  <si>
    <t>KSK-2026-118237</t>
  </si>
  <si>
    <t>Elif Korkmaz</t>
  </si>
  <si>
    <t>Kasko</t>
  </si>
  <si>
    <t>Taksitli</t>
  </si>
  <si>
    <t>DSK-2026-100774</t>
  </si>
  <si>
    <t>Deniz Yapı Malzemeleri Ltd. Şti.</t>
  </si>
  <si>
    <t>DASK</t>
  </si>
  <si>
    <t>KON-2026-102190</t>
  </si>
  <si>
    <t>Selin Aksoy</t>
  </si>
  <si>
    <t>Konut</t>
  </si>
  <si>
    <t>SGL-2026-103318</t>
  </si>
  <si>
    <t>Mert Nakliyat A.Ş.</t>
  </si>
  <si>
    <t>Sağlık</t>
  </si>
  <si>
    <t>Tahsilat bekliyor</t>
  </si>
  <si>
    <t>ISY-2026-100901</t>
  </si>
  <si>
    <t>Berk Otomotiv Ltd. Şti.</t>
  </si>
  <si>
    <t>İşyeri</t>
  </si>
  <si>
    <t>KSK-2026-119014</t>
  </si>
  <si>
    <t>Zeynep Arslan</t>
  </si>
  <si>
    <t>TRF-2026-104988</t>
  </si>
  <si>
    <t>Hüseyin Çetin</t>
  </si>
  <si>
    <t>FRD-2026-100455</t>
  </si>
  <si>
    <t>Aylin Demir</t>
  </si>
  <si>
    <t>Ferdi Kaza</t>
  </si>
  <si>
    <t>NKL-2026-100177</t>
  </si>
  <si>
    <t>Kıyı Lojistik A.Ş.</t>
  </si>
  <si>
    <t>Nakliyat</t>
  </si>
  <si>
    <t>Karşılaştırma: poliçe no bazında eşleştirme</t>
  </si>
  <si>
    <t>Bu sayfa kendiliğinden dolar. Fark = ekstre - kayıt; negatif değer acentenin kaydının fazla olduğunu gösterir. Üst blok şirket ekstresinden, alt blok yalnızca acente kayıtlarında bulunan poliçelerden gelir. Yalnızca Fark Nedeni ve Not sütunlarını doldurun.</t>
  </si>
  <si>
    <t>Eşleşen</t>
  </si>
  <si>
    <t>Prim farkı</t>
  </si>
  <si>
    <t>Komisyon farkı</t>
  </si>
  <si>
    <t>Yalnızca ekstrede</t>
  </si>
  <si>
    <t>Yalnızca kayıtta</t>
  </si>
  <si>
    <t>Kaynak</t>
  </si>
  <si>
    <t>Ekstre Brüt Prim</t>
  </si>
  <si>
    <t>Kayıt Brüt Prim</t>
  </si>
  <si>
    <t>Prim Farkı</t>
  </si>
  <si>
    <t>Ekstre Komisyon</t>
  </si>
  <si>
    <t>Kayıt Komisyon</t>
  </si>
  <si>
    <t>Komisyon Farkı</t>
  </si>
  <si>
    <t>Durum</t>
  </si>
  <si>
    <t>Fark Nedeni</t>
  </si>
  <si>
    <t>Komisyon oranı farkı</t>
  </si>
  <si>
    <t>İptal / zeyil işlenmemiş</t>
  </si>
  <si>
    <t>Poliçe kayıtta yok</t>
  </si>
  <si>
    <t>Poliçe ekstrede yok</t>
  </si>
  <si>
    <t>Sigorta Şirketi</t>
  </si>
  <si>
    <t>Mutabakat Dönemi</t>
  </si>
  <si>
    <t>Bu sayfa açılır listeleri besler</t>
  </si>
  <si>
    <t>Acnturk Sigorta</t>
  </si>
  <si>
    <t>2026 - 1. çeyrek (Ocak-Mart)</t>
  </si>
  <si>
    <t>1. Şirket Ekstresi sayfasına sigorta şirketinden gelen dönem ekstresini, Acente Kayıtları sayfasına kendi kayıtlarınızı yapıştırın.</t>
  </si>
  <si>
    <t>AKSigorta</t>
  </si>
  <si>
    <t>2. Eşleştirme poliçe numarası üzerinden yapılır: iki sayfada da aynı numarayı aynı biçimde yazın (baştaki sıfırlar ve ayraçlar dahil).</t>
  </si>
  <si>
    <t>Allianz Sigorta</t>
  </si>
  <si>
    <t>2026 - 3. çeyrek (Temmuz-Eylül)</t>
  </si>
  <si>
    <t>3. Zeyil ve iptal satırlarını poliçe numarasına ek vererek ayırın (örnek: 104512-Z1). Aynı numara iki kez geçerse DÜŞEYARA ilk satırı bulur.</t>
  </si>
  <si>
    <t>Ana Sigorta</t>
  </si>
  <si>
    <t>İptal / iade</t>
  </si>
  <si>
    <t>2026 - 4. çeyrek (Ekim-Aralık)</t>
  </si>
  <si>
    <t>4. Karşılaştırma sayfası kendiliğinden dolar; oraya elle veri girmeyin. Yalnızca Fark Nedeni ve Not sütunlarını doldurun.</t>
  </si>
  <si>
    <t>Anadolu Anonim Türk Sigorta Şirketi</t>
  </si>
  <si>
    <t>2027 - 1. çeyrek (Ocak-Mart)</t>
  </si>
  <si>
    <t>5. Listeye satır eklemek için ilgili sütunun son satırının altına yazın, sonra Formüller &gt; Ad Yöneticisi'nden aralığı yeni son satıra kadar genişletin.</t>
  </si>
  <si>
    <t>Ankara Anonim Türk Sigorta Şirketi</t>
  </si>
  <si>
    <t>Tahsilat farkı</t>
  </si>
  <si>
    <t>2027 - 2. çeyrek (Nisan-Haziran)</t>
  </si>
  <si>
    <t>6. Adlandırılmış aralıklar: Branslar, Sirketler, OdemeDurumlari, FarkNedenleri, Donemler.</t>
  </si>
  <si>
    <t>Hayat</t>
  </si>
  <si>
    <t>Arex Sigorta</t>
  </si>
  <si>
    <t>Diğer (nota yazın)</t>
  </si>
  <si>
    <t>2027 - 3. çeyrek (Temmuz-Eylül)</t>
  </si>
  <si>
    <t>7. Komisyon Tutarı sütunu prim x oran / 100 formülüyle gelir. Ekstrede yazan tutar farklıysa hücrenin üzerine yazabilirsiniz; fark Karşılaştırma sayfasında görünür.</t>
  </si>
  <si>
    <t>Atradius Credito y Caucion S.A de Seguros y Reaseguros</t>
  </si>
  <si>
    <t>2027 - 4. çeyrek (Ekim-Aralık)</t>
  </si>
  <si>
    <t>8. Mutabakat dönemi: Sigorta Acenteleri Yönetmeliği MADDE 18/1 uyarınca hesap ve kayıt düzeni üçer aylık dönemler itibariyle mutabakata uygun tutulur ve mutabakat, dönemi takip eden bir ay içinde sağlanır.</t>
  </si>
  <si>
    <t>Aveon Global Sigorta</t>
  </si>
  <si>
    <t>9. Acente, aracılık ettiği primi ve tahakkuk eden komisyonu çalıştığı şirketler bazında takip eder (MADDE 18/2). Her sigorta şirketi için bu dosyanın ayrı bir kopyasını kullanın.</t>
  </si>
  <si>
    <t>Diğer</t>
  </si>
  <si>
    <t>Axa Sigorta</t>
  </si>
  <si>
    <t>10. Mevzuat zorunlu bir mutabakat formu ya da asgari alan listesi tanımlamaz; alanların ayrıntısı acentelik sözleşmesinde düzenlenir (MADDE 15/1-g).</t>
  </si>
  <si>
    <t>Bereket Sigorta</t>
  </si>
  <si>
    <t>BNP Paribas Cardif Sigorta</t>
  </si>
  <si>
    <t>BUPA Acıbadem Sigorta</t>
  </si>
  <si>
    <t>CHUBB European Group SE Merkezi Fransa</t>
  </si>
  <si>
    <t>Coface Sigorta</t>
  </si>
  <si>
    <t>Corpus Sigorta</t>
  </si>
  <si>
    <t>Doğa Sigorta</t>
  </si>
  <si>
    <t>Emaa Sigorta</t>
  </si>
  <si>
    <t>Ethica Sigorta</t>
  </si>
  <si>
    <t>Euler Hermes Sigorta</t>
  </si>
  <si>
    <t>Eureko Sigorta</t>
  </si>
  <si>
    <t>Fiba Sigorta</t>
  </si>
  <si>
    <t>GIG Sigorta</t>
  </si>
  <si>
    <t>Global World Sigorta</t>
  </si>
  <si>
    <t>GRI Sigorta</t>
  </si>
  <si>
    <t>HDI Katılım Sigorta</t>
  </si>
  <si>
    <t>HDI Sigorta</t>
  </si>
  <si>
    <t>Hepiyi Sigorta</t>
  </si>
  <si>
    <t>Koru Sigorta</t>
  </si>
  <si>
    <t>Magdeburger Sigorta</t>
  </si>
  <si>
    <t>Mapfre Sigorta</t>
  </si>
  <si>
    <t>Medisa Sigorta</t>
  </si>
  <si>
    <t>Neova Katılım Sigorta</t>
  </si>
  <si>
    <t>Orient Sigorta</t>
  </si>
  <si>
    <t>Prive Sigorta</t>
  </si>
  <si>
    <t>Quick Sigorta</t>
  </si>
  <si>
    <t>Ray Sigorta</t>
  </si>
  <si>
    <t>Referans Sigorta</t>
  </si>
  <si>
    <t>S.S. Atlas</t>
  </si>
  <si>
    <t>Sınırlı Sorumlu Mellce Karşılıklı</t>
  </si>
  <si>
    <t>Sompo Sigorta</t>
  </si>
  <si>
    <t>Şeker Sigorta</t>
  </si>
  <si>
    <t>Turkcell Dijital Sigorta</t>
  </si>
  <si>
    <t>Türk Nippon Sigorta</t>
  </si>
  <si>
    <t>Türk P ve I Sigorta</t>
  </si>
  <si>
    <t>Türkiye Katılım Sigorta</t>
  </si>
  <si>
    <t>Türkiye Sigorta</t>
  </si>
  <si>
    <t>Unico Sigorta</t>
  </si>
  <si>
    <t>VHV Allgemeine Sigorta</t>
  </si>
  <si>
    <t>Zurich Sigorta</t>
  </si>
  <si>
    <t>Bu şablonu Acente Kolay hazırladı</t>
  </si>
  <si>
    <t>Acente Kolay, sigorta acenteleri için poliçe, müşteri, hasar ve mutabakat yönetimi yazılımıdır. Sigorta Mutabakat Şablonu ücretsiz araç setinin bir parçasıdır: güncel sürümünü, diğer şablonları ve hesaplayıcıları aşağıdaki bağlantılardan açabilirsiniz. Dosyayı meslektaşlarınızla paylaşabilirsiniz.</t>
  </si>
  <si>
    <t>Bağlantılar</t>
  </si>
  <si>
    <t>Bu şablonun sayfası</t>
  </si>
  <si>
    <t>Sigorta Mutabakat Şablonu</t>
  </si>
  <si>
    <t>Tüm ücretsiz araçlar</t>
  </si>
  <si>
    <t>acentekolay.com/araclar</t>
  </si>
  <si>
    <t>Kasko değer listesi</t>
  </si>
  <si>
    <t>TSB kasko değerleri, marka ve model yılına göre</t>
  </si>
  <si>
    <t>Trafik tavan fiyatları</t>
  </si>
  <si>
    <t>SBM azami brüt prim tablosu, il ve basamağa göre</t>
  </si>
  <si>
    <t>Poliçe takip programı</t>
  </si>
  <si>
    <t>Excel'in bittiği yerde: yenileme, tahsilat ve mutabakat tek ekranda</t>
  </si>
  <si>
    <t>Ücretsiz demo</t>
  </si>
  <si>
    <t>Acente Kolay ekibiyle görüşün</t>
  </si>
  <si>
    <t>Kaynak ve doğrulama notları şablonun kendi sayfasında yazılıdır. Bu sayfa yalnızca bağlantı taşır; silebilirsiniz, formülleri etkilemez.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</si>
</sst>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8" x14ac:knownFonts="1">
    <font>
      <color theme="1"/>
      <family val="2"/>
      <scheme val="minor"/>
      <sz val="11"/>
      <name val="Calibri"/>
    </font>
    <font>
      <b/>
      <color rgb="FF131735"/>
      <sz val="14"/>
      <name val="Calibri"/>
    </font>
    <font>
      <b/>
      <u/>
      <color rgb="FF2D3380"/>
      <sz val="10"/>
      <name val="Calibri"/>
    </font>
    <font>
      <i/>
      <color rgb="FF64748B"/>
      <sz val="10"/>
      <name val="Calibri"/>
    </font>
    <font>
      <i/>
      <color rgb="FF64748B"/>
      <sz val="9"/>
      <name val="Calibri"/>
    </font>
    <font>
      <b/>
      <color rgb="FFFFFFFF"/>
      <sz val="11"/>
      <name val="Calibri"/>
    </font>
    <font>
      <b/>
      <color rgb="FF131735"/>
      <sz val="11"/>
      <name val="Calibri"/>
    </font>
    <font>
      <i/>
      <color rgb="FF334155"/>
      <sz val="11"/>
      <name val="Calibri"/>
    </font>
    <font>
      <color rgb="FF334155"/>
      <sz val="11"/>
      <name val="Calibri"/>
    </font>
    <font>
      <b/>
      <color rgb="FF0B5A53"/>
      <sz val="11"/>
      <name val="Calibri"/>
    </font>
    <font>
      <b/>
      <sz val="11"/>
      <name val="Calibri"/>
    </font>
    <font>
      <b/>
      <sz val="12"/>
      <name val="Calibri"/>
    </font>
    <font>
      <color rgb="FF1F2937"/>
      <sz val="11"/>
      <name val="Calibri"/>
    </font>
    <font>
      <i/>
      <color rgb="FF6B7280"/>
      <sz val="11"/>
      <name val="Calibri"/>
    </font>
    <font>
      <b/>
      <color rgb="FF0B5A53"/>
      <sz val="14"/>
      <name val="Calibri"/>
    </font>
    <font>
      <color rgb="FF334155"/>
      <sz val="10"/>
      <name val="Calibri"/>
    </font>
    <font>
      <b/>
      <color rgb="FF131735"/>
      <sz val="18"/>
      <name val="Calibri"/>
    </font>
    <font>
      <u/>
      <color rgb="FF2D3380"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31735"/>
      </patternFill>
    </fill>
    <fill>
      <patternFill patternType="solid">
        <fgColor rgb="FFF4FAF8"/>
      </patternFill>
    </fill>
    <fill>
      <patternFill patternType="solid">
        <fgColor rgb="FF0F766E"/>
      </patternFill>
    </fill>
    <fill>
      <patternFill patternType="solid">
        <fgColor rgb="FF2D3380"/>
      </patternFill>
    </fill>
  </fills>
  <borders count="4">
    <border>
      <left/>
      <right/>
      <top/>
      <bottom/>
      <diagonal/>
    </border>
    <border>
      <left style="thin">
        <color rgb="FF0B5A53"/>
      </left>
      <right style="thin">
        <color rgb="FF0B5A53"/>
      </right>
      <top style="thin">
        <color rgb="FF0B5A53"/>
      </top>
      <bottom style="medium">
        <color rgb="FF0B5A53"/>
      </bottom>
      <diagonal/>
    </border>
    <border>
      <left style="thin">
        <color rgb="FFD5E5E1"/>
      </left>
      <right style="thin">
        <color rgb="FFD5E5E1"/>
      </right>
      <top style="thin">
        <color rgb="FFD5E5E1"/>
      </top>
      <bottom style="thin">
        <color rgb="FFD5E5E1"/>
      </bottom>
      <diagonal/>
    </border>
    <border>
      <left/>
      <right/>
      <top/>
      <bottom style="hair">
        <color rgb="FFE2E6F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9" fillId="0" borderId="2" xfId="0" applyNumberFormat="1" applyFont="1" applyBorder="1"/>
    <xf numFmtId="164" fontId="0" fillId="0" borderId="2" xfId="0" applyNumberFormat="1" applyBorder="1"/>
    <xf numFmtId="0" fontId="5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1" fontId="0" fillId="0" borderId="2" xfId="0" applyNumberFormat="1" applyBorder="1"/>
    <xf numFmtId="1" fontId="10" fillId="0" borderId="2" xfId="0" applyNumberFormat="1" applyFont="1" applyBorder="1"/>
    <xf numFmtId="165" fontId="0" fillId="0" borderId="2" xfId="0" applyNumberFormat="1" applyBorder="1"/>
    <xf numFmtId="165" fontId="10" fillId="0" borderId="2" xfId="0" applyNumberFormat="1" applyFont="1" applyBorder="1"/>
    <xf numFmtId="1" fontId="0" fillId="0" borderId="2" xfId="0" applyNumberForma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top" wrapText="1"/>
    </xf>
    <xf numFmtId="0" fontId="0" fillId="3" borderId="2" xfId="0" applyFill="1" applyBorder="1" applyAlignment="1">
      <alignment vertical="center"/>
    </xf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49" fontId="5" fillId="4" borderId="1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/>
    <xf numFmtId="0" fontId="13" fillId="3" borderId="2" xfId="0" applyFont="1" applyFill="1" applyBorder="1"/>
    <xf numFmtId="164" fontId="13" fillId="3" borderId="2" xfId="0" applyNumberFormat="1" applyFont="1" applyFill="1" applyBorder="1"/>
    <xf numFmtId="165" fontId="13" fillId="3" borderId="2" xfId="0" applyNumberFormat="1" applyFont="1" applyFill="1" applyBorder="1"/>
    <xf numFmtId="2" fontId="13" fillId="3" borderId="2" xfId="0" applyNumberFormat="1" applyFont="1" applyFill="1" applyBorder="1"/>
    <xf numFmtId="0" fontId="13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/>
    <xf numFmtId="49" fontId="3" fillId="0" borderId="0" xfId="0" applyNumberFormat="1" applyFont="1" applyAlignment="1">
      <alignment vertical="top" wrapText="1"/>
    </xf>
    <xf numFmtId="1" fontId="14" fillId="0" borderId="2" xfId="0" applyNumberFormat="1" applyFont="1" applyBorder="1" applyAlignment="1">
      <alignment horizontal="center" vertical="center"/>
    </xf>
    <xf numFmtId="49" fontId="0" fillId="0" borderId="2" xfId="0" applyNumberFormat="1" applyBorder="1"/>
    <xf numFmtId="0" fontId="0" fillId="0" borderId="2" xfId="0" applyBorder="1" applyAlignment="1">
      <alignment horizontal="center"/>
    </xf>
    <xf numFmtId="0" fontId="13" fillId="0" borderId="2" xfId="0" applyFont="1" applyBorder="1"/>
    <xf numFmtId="0" fontId="0" fillId="0" borderId="2" xfId="0" applyBorder="1" applyAlignment="1">
      <alignment vertical="center"/>
    </xf>
    <xf numFmtId="0" fontId="15" fillId="0" borderId="0" xfId="0" applyFont="1" applyAlignment="1">
      <alignment vertical="top" wrapText="1"/>
    </xf>
    <xf numFmtId="0" fontId="16" fillId="0" borderId="0" xfId="0" applyFont="1"/>
    <xf numFmtId="0" fontId="8" fillId="0" borderId="0" xfId="0" applyFont="1" applyAlignment="1">
      <alignment vertical="top" wrapText="1"/>
    </xf>
    <xf numFmtId="0" fontId="5" fillId="5" borderId="0" xfId="0" applyFont="1" applyFill="1"/>
    <xf numFmtId="0" fontId="6" fillId="0" borderId="3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13">
    <dxf>
      <font>
        <b/>
        <color rgb="FF991B1B"/>
      </font>
      <fill>
        <patternFill patternType="solid">
          <bgColor rgb="FFFDE2E1"/>
        </patternFill>
      </fill>
    </dxf>
    <dxf>
      <font>
        <b/>
        <color rgb="FF991B1B"/>
      </font>
      <fill>
        <patternFill patternType="solid">
          <bgColor rgb="FFFDE2E1"/>
        </patternFill>
      </fill>
    </dxf>
    <dxf>
      <font>
        <b/>
        <color rgb="FF991B1B"/>
      </font>
      <fill>
        <patternFill patternType="solid">
          <bgColor rgb="FFFDE2E1"/>
        </patternFill>
      </fill>
    </dxf>
    <dxf>
      <font>
        <b/>
        <color rgb="FF0B5A53"/>
      </font>
      <fill>
        <patternFill patternType="solid">
          <bgColor rgb="FFE3F3EF"/>
        </patternFill>
      </fill>
    </dxf>
    <dxf>
      <font>
        <b/>
        <color rgb="FF991B1B"/>
      </font>
      <fill>
        <patternFill patternType="solid">
          <bgColor rgb="FFFDE2E1"/>
        </patternFill>
      </fill>
    </dxf>
    <dxf>
      <font>
        <color rgb="FF0B5A53"/>
      </font>
      <fill>
        <patternFill patternType="solid">
          <bgColor rgb="FFE3F3EF"/>
        </patternFill>
      </fill>
    </dxf>
    <dxf>
      <font>
        <b/>
        <color rgb="FF991B1B"/>
      </font>
      <fill>
        <patternFill patternType="solid">
          <bgColor rgb="FFFDE2E1"/>
        </patternFill>
      </fill>
    </dxf>
    <dxf>
      <font>
        <color rgb="FF0B5A53"/>
      </font>
      <fill>
        <patternFill patternType="solid">
          <bgColor rgb="FFE3F3EF"/>
        </patternFill>
      </fill>
    </dxf>
    <dxf>
      <font>
        <color rgb="FF991B1B"/>
      </font>
      <fill>
        <patternFill patternType="solid">
          <bgColor rgb="FFFDE2E1"/>
        </patternFill>
      </fill>
    </dxf>
    <dxf>
      <font>
        <color rgb="FF92400E"/>
      </font>
      <fill>
        <patternFill patternType="solid">
          <bgColor rgb="FFFBE3B4"/>
        </patternFill>
      </fill>
    </dxf>
    <dxf>
      <font>
        <color rgb="FF0B5A53"/>
      </font>
      <fill>
        <patternFill patternType="solid">
          <bgColor rgb="FFE3F3EF"/>
        </patternFill>
      </fill>
    </dxf>
    <dxf>
      <font>
        <b/>
        <color rgb="FF991B1B"/>
      </font>
    </dxf>
    <dxf>
      <font>
        <b/>
        <color rgb="FF991B1B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1</xdr:row>
      <xdr:rowOff>0</xdr:rowOff>
    </xdr:from>
    <xdr:ext cx="990600" cy="10096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centekolay.com/aracla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acentekolay.com/araclar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centekolay.com/araclar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acentekolay.com/araclar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acentekolay.com/araclar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acentekolay.com/araclar/sigorta-mutabakat-sablonu" TargetMode="External"/><Relationship Id="rId2" Type="http://schemas.openxmlformats.org/officeDocument/2006/relationships/hyperlink" Target="https://acentekolay.com/araclar" TargetMode="External"/><Relationship Id="rId3" Type="http://schemas.openxmlformats.org/officeDocument/2006/relationships/hyperlink" Target="https://acentekolay.com/araclar/kasko-deger-listesi" TargetMode="External"/><Relationship Id="rId4" Type="http://schemas.openxmlformats.org/officeDocument/2006/relationships/hyperlink" Target="https://acentekolay.com/araclar/trafik-sigortasi-tavan-fiyat-sorgulama" TargetMode="External"/><Relationship Id="rId5" Type="http://schemas.openxmlformats.org/officeDocument/2006/relationships/hyperlink" Target="https://acentekolay.com/ozellikler/police-yonetimi" TargetMode="External"/><Relationship Id="rId6" Type="http://schemas.openxmlformats.org/officeDocument/2006/relationships/hyperlink" Target="https://acentekolay.com/iletisim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  <pageSetUpPr fitToPage="1"/>
  </sheetPr>
  <dimension ref="A1:F39"/>
  <sheetViews>
    <sheetView workbookViewId="0">
      <pane ySplit="1" topLeftCell="A2" activePane="bottomLeft" state="frozen"/>
      <selection pane="bottomLeft" activeCell="B5" sqref="B5"/>
    </sheetView>
  </sheetViews>
  <sheetFormatPr defaultRowHeight="15" outlineLevelRow="0" outlineLevelCol="0" x14ac:dyDescent="55"/>
  <cols>
    <col min="1" max="1" width="42" customWidth="1"/>
    <col min="2" max="2" width="30" customWidth="1"/>
    <col min="3" max="4" width="26" customWidth="1"/>
  </cols>
  <sheetData>
    <row r="1" spans="1:6" x14ac:dyDescent="0.25">
      <c r="A1" s="1" t="s">
        <v>0</v>
      </c>
      <c r="F1" s="2" t="s">
        <v>1</v>
      </c>
    </row>
    <row r="2" ht="30" customHeight="1" spans="1:6" x14ac:dyDescent="0.25">
      <c r="A2" s="3" t="s">
        <v>2</v>
      </c>
      <c r="B2" s="3"/>
      <c r="C2" s="3"/>
      <c r="D2" s="3"/>
      <c r="F2" s="4" t="s">
        <v>3</v>
      </c>
    </row>
    <row r="4" spans="1:2" x14ac:dyDescent="0.25">
      <c r="A4" s="5" t="s">
        <v>4</v>
      </c>
      <c r="B4" s="5"/>
    </row>
    <row r="5" spans="1:2" x14ac:dyDescent="0.25">
      <c r="A5" s="6" t="s">
        <v>5</v>
      </c>
      <c r="B5" s="7" t="s">
        <v>6</v>
      </c>
    </row>
    <row r="6" spans="1:2" x14ac:dyDescent="0.25">
      <c r="A6" s="6" t="s">
        <v>7</v>
      </c>
      <c r="B6" s="7" t="s">
        <v>8</v>
      </c>
    </row>
    <row r="7" spans="1:2" x14ac:dyDescent="0.25">
      <c r="A7" s="6" t="s">
        <v>9</v>
      </c>
      <c r="B7" s="7" t="s">
        <v>10</v>
      </c>
    </row>
    <row r="8" spans="1:2" x14ac:dyDescent="0.25">
      <c r="A8" s="6" t="s">
        <v>11</v>
      </c>
      <c r="B8" s="7" t="s">
        <v>12</v>
      </c>
    </row>
    <row r="9" spans="1:2" x14ac:dyDescent="0.25">
      <c r="A9" s="6" t="s">
        <v>13</v>
      </c>
      <c r="B9" s="8" t="s">
        <v>14</v>
      </c>
    </row>
    <row r="10" spans="1:2" x14ac:dyDescent="0.25">
      <c r="A10" s="6" t="s">
        <v>15</v>
      </c>
      <c r="B10" s="9">
        <v>46113</v>
      </c>
    </row>
    <row r="11" spans="1:2" x14ac:dyDescent="0.25">
      <c r="A11" s="6" t="s">
        <v>16</v>
      </c>
      <c r="B11" s="9">
        <v>46203</v>
      </c>
    </row>
    <row r="12" spans="1:4" x14ac:dyDescent="0.25">
      <c r="A12" s="6" t="s">
        <v>17</v>
      </c>
      <c r="B12" s="10">
        <f>IF($B$11="","",EDATE($B$11,1))</f>
      </c>
      <c r="C12" s="3" t="s">
        <v>18</v>
      </c>
      <c r="D12" s="3"/>
    </row>
    <row r="13" spans="1:2" x14ac:dyDescent="0.25">
      <c r="A13" s="6" t="s">
        <v>19</v>
      </c>
      <c r="B13" s="11">
        <f>TODAY()</f>
      </c>
    </row>
    <row r="15" ht="28" customHeight="1" spans="1:4" x14ac:dyDescent="0.25">
      <c r="A15" s="12" t="s">
        <v>20</v>
      </c>
      <c r="B15" s="12" t="s">
        <v>21</v>
      </c>
      <c r="C15" s="12" t="s">
        <v>22</v>
      </c>
      <c r="D15" s="12" t="s">
        <v>23</v>
      </c>
    </row>
    <row r="16" spans="1:4" x14ac:dyDescent="0.25">
      <c r="A16" s="13" t="s">
        <v>24</v>
      </c>
      <c r="B16" s="14">
        <f>COUNTA('Şirket Ekstresi'!$A$2:$A$201)</f>
      </c>
      <c r="C16" s="14">
        <f>COUNTA('Acente Kayıtları'!$A$2:$A$201)</f>
      </c>
      <c r="D16" s="15">
        <f>B16-C16</f>
      </c>
    </row>
    <row r="17" spans="1:4" x14ac:dyDescent="0.25">
      <c r="A17" s="13" t="s">
        <v>25</v>
      </c>
      <c r="B17" s="16">
        <f>SUM('Şirket Ekstresi'!$E$2:$E$201)</f>
      </c>
      <c r="C17" s="16">
        <f>SUM('Acente Kayıtları'!$E$2:$E$201)</f>
      </c>
      <c r="D17" s="17">
        <f>B17-C17</f>
      </c>
    </row>
    <row r="18" spans="1:4" x14ac:dyDescent="0.25">
      <c r="A18" s="13" t="s">
        <v>26</v>
      </c>
      <c r="B18" s="16">
        <f>SUM('Şirket Ekstresi'!$G$2:$G$201)</f>
      </c>
      <c r="C18" s="16">
        <f>SUM('Acente Kayıtları'!$G$2:$G$201)</f>
      </c>
      <c r="D18" s="17">
        <f>B18-C18</f>
      </c>
    </row>
    <row r="19" spans="1:4" x14ac:dyDescent="0.25">
      <c r="A19" s="13" t="s">
        <v>27</v>
      </c>
      <c r="B19" s="16">
        <f>SUMIF('Şirket Ekstresi'!$H$2:$H$201,"Tahsil edildi",'Şirket Ekstresi'!$E$2:$E$201)</f>
      </c>
      <c r="C19" s="16">
        <f>SUMIF('Acente Kayıtları'!$H$2:$H$201,"Tahsil edildi",'Acente Kayıtları'!$E$2:$E$201)</f>
      </c>
      <c r="D19" s="17">
        <f>B19-C19</f>
      </c>
    </row>
    <row r="21" spans="1:2" x14ac:dyDescent="0.25">
      <c r="A21" s="12" t="s">
        <v>28</v>
      </c>
      <c r="B21" s="12" t="s">
        <v>24</v>
      </c>
    </row>
    <row r="22" spans="1:2" x14ac:dyDescent="0.25">
      <c r="A22" s="13" t="s">
        <v>29</v>
      </c>
      <c r="B22" s="18">
        <f>'Karşılaştırma'!$A$5</f>
      </c>
    </row>
    <row r="23" spans="1:2" x14ac:dyDescent="0.25">
      <c r="A23" s="13" t="s">
        <v>30</v>
      </c>
      <c r="B23" s="18">
        <f>'Karşılaştırma'!$B$5</f>
      </c>
    </row>
    <row r="24" spans="1:2" x14ac:dyDescent="0.25">
      <c r="A24" s="13" t="s">
        <v>31</v>
      </c>
      <c r="B24" s="18">
        <f>'Karşılaştırma'!$C$5</f>
      </c>
    </row>
    <row r="25" spans="1:2" x14ac:dyDescent="0.25">
      <c r="A25" s="13" t="s">
        <v>32</v>
      </c>
      <c r="B25" s="18">
        <f>'Karşılaştırma'!$D$5</f>
      </c>
    </row>
    <row r="26" spans="1:2" x14ac:dyDescent="0.25">
      <c r="A26" s="13" t="s">
        <v>33</v>
      </c>
      <c r="B26" s="18">
        <f>'Karşılaştırma'!$E$5</f>
      </c>
    </row>
    <row r="28" ht="24" customHeight="1" spans="1:4" x14ac:dyDescent="0.25">
      <c r="A28" s="6" t="s">
        <v>34</v>
      </c>
      <c r="B28" s="19">
        <f>IF(AND(ROUND($D$17,2)=0,ROUND($D$18,2)=0,SUM($B$23:$B$26)=0),"MUTABIK","MUTABIK DEĞİL")</f>
      </c>
      <c r="C28" s="3" t="s">
        <v>35</v>
      </c>
      <c r="D28" s="3"/>
    </row>
    <row r="30" spans="1:4" x14ac:dyDescent="0.25">
      <c r="A30" s="5" t="s">
        <v>36</v>
      </c>
      <c r="B30" s="5"/>
      <c r="C30" s="5"/>
      <c r="D30" s="5"/>
    </row>
    <row r="31" ht="46" customHeight="1" spans="1:4" x14ac:dyDescent="0.25">
      <c r="A31" s="20" t="s">
        <v>37</v>
      </c>
      <c r="B31" s="20"/>
      <c r="C31" s="20"/>
      <c r="D31" s="20"/>
    </row>
    <row r="32" ht="26" customHeight="1" spans="1:4" x14ac:dyDescent="0.25">
      <c r="A32" s="3" t="s">
        <v>38</v>
      </c>
      <c r="B32" s="3"/>
      <c r="C32" s="3"/>
      <c r="D32" s="3"/>
    </row>
    <row r="33" ht="32" customHeight="1" spans="1:4" x14ac:dyDescent="0.25">
      <c r="A33" s="3" t="s">
        <v>39</v>
      </c>
      <c r="B33" s="3"/>
      <c r="C33" s="3"/>
      <c r="D33" s="3"/>
    </row>
    <row r="35" ht="26" customHeight="1" spans="1:4" x14ac:dyDescent="0.25">
      <c r="A35" s="12" t="s">
        <v>40</v>
      </c>
      <c r="B35" s="12" t="s">
        <v>41</v>
      </c>
      <c r="C35" s="12" t="s">
        <v>42</v>
      </c>
      <c r="D35" s="12" t="s">
        <v>40</v>
      </c>
    </row>
    <row r="36" spans="1:3" x14ac:dyDescent="0.25">
      <c r="A36" s="6" t="s">
        <v>43</v>
      </c>
      <c r="B36" s="21"/>
      <c r="C36" s="21"/>
    </row>
    <row r="37" spans="1:3" x14ac:dyDescent="0.25">
      <c r="A37" s="6" t="s">
        <v>44</v>
      </c>
      <c r="B37" s="21"/>
      <c r="C37" s="21"/>
    </row>
    <row r="38" spans="1:3" x14ac:dyDescent="0.25">
      <c r="A38" s="6" t="s">
        <v>45</v>
      </c>
      <c r="B38" s="9"/>
      <c r="C38" s="9"/>
    </row>
    <row r="39" ht="64" customHeight="1" spans="1:3" x14ac:dyDescent="0.25">
      <c r="A39" s="6" t="s">
        <v>46</v>
      </c>
      <c r="B39" s="21"/>
      <c r="C39" s="21"/>
    </row>
  </sheetData>
  <mergeCells count="8">
    <mergeCell ref="A2:D2"/>
    <mergeCell ref="A4:B4"/>
    <mergeCell ref="C12:D12"/>
    <mergeCell ref="C28:D28"/>
    <mergeCell ref="A30:D30"/>
    <mergeCell ref="A31:D31"/>
    <mergeCell ref="A32:D32"/>
    <mergeCell ref="A33:D33"/>
  </mergeCells>
  <conditionalFormatting sqref="D16:D19">
    <cfRule type="cellIs" dxfId="0" priority="1" operator="notEqual">
      <formula>0</formula>
    </cfRule>
  </conditionalFormatting>
  <conditionalFormatting sqref="B23:B26">
    <cfRule type="cellIs" dxfId="1" priority="1" operator="greaterThan">
      <formula>0</formula>
    </cfRule>
  </conditionalFormatting>
  <conditionalFormatting sqref="B28">
    <cfRule type="containsText" dxfId="2" priority="1">
      <formula>NOT(ISERROR(SEARCH("DEĞİL",B28)))</formula>
    </cfRule>
    <cfRule type="containsText" dxfId="3" priority="2">
      <formula>NOT(ISERROR(SEARCH("MUTABIK",B28)))</formula>
    </cfRule>
  </conditionalFormatting>
  <dataValidations count="2">
    <dataValidation type="list" allowBlank="1" showErrorMessage="1" errorStyle="warning" errorTitle="Liste dışı değer" error="Ayarlar sayfasındaki şirket listesinden seçin." sqref="B5">
      <formula1>Sirketler</formula1>
    </dataValidation>
    <dataValidation type="list" allowBlank="1" showErrorMessage="1" errorStyle="warning" errorTitle="Liste dışı değer" error="Ayarlar sayfasındaki dönem listesinden seçin." sqref="B9">
      <formula1>Donemler</formula1>
    </dataValidation>
  </dataValidations>
  <hyperlinks>
    <hyperlink ref="F1" r:id="rId1" tooltip="https://acentekolay.com/araclar"/>
  </hyperlinks>
  <pageMargins left="0.5" right="0.4" top="0.6" bottom="0.6" header="0.3" footer="0.3"/>
  <pageSetup paperSize="9" orientation="portrait" fitToWidth="1" fitToHeight="1"/>
  <headerFooter>
    <oddFooter>&amp;L&amp;"Calibri,Bold"acentekolay.com&amp;C&amp;"Calibri,Regular"Ücretsiz sigorta araçları: acentekolay.com/araclar&amp;R&amp;"Calibri,Regular"Sayfa &amp;P / &amp;N</oddFooter>
    <evenFooter>&amp;L&amp;"Calibri,Bold"acentekolay.com&amp;C&amp;"Calibri,Regular"Ücretsiz sigorta araçları: acentekolay.com/araclar&amp;R&amp;"Calibri,Regular"Sayfa &amp;P / &amp;N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  <pageSetUpPr fitToPage="1"/>
  </sheetPr>
  <dimension ref="A1:L201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19" style="22" customWidth="1"/>
    <col min="2" max="2" width="30" customWidth="1"/>
    <col min="3" max="3" width="14" customWidth="1"/>
    <col min="4" max="4" width="14" style="23" customWidth="1"/>
    <col min="5" max="5" width="15" style="24" customWidth="1"/>
    <col min="6" max="6" width="13" style="25" customWidth="1"/>
    <col min="7" max="7" width="16" style="24" customWidth="1"/>
    <col min="8" max="8" width="17" customWidth="1"/>
    <col min="9" max="9" width="15" customWidth="1"/>
    <col min="10" max="10" width="26" customWidth="1"/>
  </cols>
  <sheetData>
    <row r="1" ht="34" customHeight="1" spans="1:12" x14ac:dyDescent="0.25">
      <c r="A1" s="26" t="s">
        <v>47</v>
      </c>
      <c r="B1" s="12" t="s">
        <v>48</v>
      </c>
      <c r="C1" s="12" t="s">
        <v>49</v>
      </c>
      <c r="D1" s="12" t="s">
        <v>50</v>
      </c>
      <c r="E1" s="12" t="s">
        <v>51</v>
      </c>
      <c r="F1" s="12" t="s">
        <v>52</v>
      </c>
      <c r="G1" s="12" t="s">
        <v>53</v>
      </c>
      <c r="H1" s="12" t="s">
        <v>54</v>
      </c>
      <c r="I1" s="12" t="s">
        <v>55</v>
      </c>
      <c r="J1" s="12" t="s">
        <v>56</v>
      </c>
      <c r="L1" s="2" t="s">
        <v>1</v>
      </c>
    </row>
    <row r="2" spans="1:12" x14ac:dyDescent="0.25">
      <c r="A2" s="27" t="s">
        <v>57</v>
      </c>
      <c r="B2" s="28" t="s">
        <v>58</v>
      </c>
      <c r="C2" s="28" t="s">
        <v>59</v>
      </c>
      <c r="D2" s="29">
        <v>46120</v>
      </c>
      <c r="E2" s="30">
        <v>9450</v>
      </c>
      <c r="F2" s="31">
        <v>12</v>
      </c>
      <c r="G2" s="30">
        <f>IF(OR(E2="",F2=""),"",E2*F2/100)</f>
      </c>
      <c r="H2" s="28" t="s">
        <v>60</v>
      </c>
      <c r="I2" s="32">
        <f>IF($A2="","",IF(COUNTIF('Acente Kayıtları'!$A$2:$A$201,$A2)=0,"Kayıtta yok","Eşleşti"))</f>
      </c>
      <c r="J2" s="28" t="s">
        <v>61</v>
      </c>
      <c r="L2" s="4" t="s">
        <v>3</v>
      </c>
    </row>
    <row r="3" spans="1:10" x14ac:dyDescent="0.25">
      <c r="A3" s="27" t="s">
        <v>62</v>
      </c>
      <c r="B3" s="28" t="s">
        <v>63</v>
      </c>
      <c r="C3" s="28" t="s">
        <v>64</v>
      </c>
      <c r="D3" s="29">
        <v>46127</v>
      </c>
      <c r="E3" s="30">
        <v>27800</v>
      </c>
      <c r="F3" s="31">
        <v>15</v>
      </c>
      <c r="G3" s="30">
        <f>IF(OR(E3="",F3=""),"",E3*F3/100)</f>
      </c>
      <c r="H3" s="28" t="s">
        <v>65</v>
      </c>
      <c r="I3" s="32">
        <f>IF($A3="","",IF(COUNTIF('Acente Kayıtları'!$A$2:$A$201,$A3)=0,"Kayıtta yok","Eşleşti"))</f>
      </c>
      <c r="J3" s="28" t="s">
        <v>61</v>
      </c>
    </row>
    <row r="4" spans="1:10" x14ac:dyDescent="0.25">
      <c r="A4" s="27" t="s">
        <v>66</v>
      </c>
      <c r="B4" s="28" t="s">
        <v>67</v>
      </c>
      <c r="C4" s="28" t="s">
        <v>68</v>
      </c>
      <c r="D4" s="29">
        <v>46134</v>
      </c>
      <c r="E4" s="30">
        <v>2140</v>
      </c>
      <c r="F4" s="31">
        <v>11</v>
      </c>
      <c r="G4" s="30">
        <f>IF(OR(E4="",F4=""),"",E4*F4/100)</f>
      </c>
      <c r="H4" s="28" t="s">
        <v>60</v>
      </c>
      <c r="I4" s="32">
        <f>IF($A4="","",IF(COUNTIF('Acente Kayıtları'!$A$2:$A$201,$A4)=0,"Kayıtta yok","Eşleşti"))</f>
      </c>
      <c r="J4" s="28" t="s">
        <v>61</v>
      </c>
    </row>
    <row r="5" spans="1:10" x14ac:dyDescent="0.25">
      <c r="A5" s="27" t="s">
        <v>69</v>
      </c>
      <c r="B5" s="28" t="s">
        <v>70</v>
      </c>
      <c r="C5" s="28" t="s">
        <v>71</v>
      </c>
      <c r="D5" s="29">
        <v>46148</v>
      </c>
      <c r="E5" s="30">
        <v>12400</v>
      </c>
      <c r="F5" s="31">
        <v>14</v>
      </c>
      <c r="G5" s="30">
        <f>IF(OR(E5="",F5=""),"",E5*F5/100)</f>
      </c>
      <c r="H5" s="28" t="s">
        <v>60</v>
      </c>
      <c r="I5" s="32">
        <f>IF($A5="","",IF(COUNTIF('Acente Kayıtları'!$A$2:$A$201,$A5)=0,"Kayıtta yok","Eşleşti"))</f>
      </c>
      <c r="J5" s="28" t="s">
        <v>61</v>
      </c>
    </row>
    <row r="6" spans="1:10" x14ac:dyDescent="0.25">
      <c r="A6" s="27" t="s">
        <v>72</v>
      </c>
      <c r="B6" s="28" t="s">
        <v>73</v>
      </c>
      <c r="C6" s="28" t="s">
        <v>74</v>
      </c>
      <c r="D6" s="29">
        <v>46156</v>
      </c>
      <c r="E6" s="30">
        <v>41600</v>
      </c>
      <c r="F6" s="31">
        <v>10</v>
      </c>
      <c r="G6" s="30">
        <f>IF(OR(E6="",F6=""),"",E6*F6/100)</f>
      </c>
      <c r="H6" s="28" t="s">
        <v>75</v>
      </c>
      <c r="I6" s="32">
        <f>IF($A6="","",IF(COUNTIF('Acente Kayıtları'!$A$2:$A$201,$A6)=0,"Kayıtta yok","Eşleşti"))</f>
      </c>
      <c r="J6" s="28" t="s">
        <v>61</v>
      </c>
    </row>
    <row r="7" spans="1:10" x14ac:dyDescent="0.25">
      <c r="A7" s="27" t="s">
        <v>76</v>
      </c>
      <c r="B7" s="28" t="s">
        <v>77</v>
      </c>
      <c r="C7" s="28" t="s">
        <v>78</v>
      </c>
      <c r="D7" s="29">
        <v>46163</v>
      </c>
      <c r="E7" s="30">
        <v>18750</v>
      </c>
      <c r="F7" s="31">
        <v>17</v>
      </c>
      <c r="G7" s="30">
        <f>IF(OR(E7="",F7=""),"",E7*F7/100)</f>
      </c>
      <c r="H7" s="28" t="s">
        <v>60</v>
      </c>
      <c r="I7" s="32">
        <f>IF($A7="","",IF(COUNTIF('Acente Kayıtları'!$A$2:$A$201,$A7)=0,"Kayıtta yok","Eşleşti"))</f>
      </c>
      <c r="J7" s="28" t="s">
        <v>61</v>
      </c>
    </row>
    <row r="8" spans="1:10" x14ac:dyDescent="0.25">
      <c r="A8" s="27" t="s">
        <v>79</v>
      </c>
      <c r="B8" s="28" t="s">
        <v>80</v>
      </c>
      <c r="C8" s="28" t="s">
        <v>64</v>
      </c>
      <c r="D8" s="29">
        <v>46176</v>
      </c>
      <c r="E8" s="30">
        <v>33200</v>
      </c>
      <c r="F8" s="31">
        <v>15</v>
      </c>
      <c r="G8" s="30">
        <f>IF(OR(E8="",F8=""),"",E8*F8/100)</f>
      </c>
      <c r="H8" s="28" t="s">
        <v>65</v>
      </c>
      <c r="I8" s="32">
        <f>IF($A8="","",IF(COUNTIF('Acente Kayıtları'!$A$2:$A$201,$A8)=0,"Kayıtta yok","Eşleşti"))</f>
      </c>
      <c r="J8" s="28" t="s">
        <v>61</v>
      </c>
    </row>
    <row r="9" spans="1:10" x14ac:dyDescent="0.25">
      <c r="A9" s="27" t="s">
        <v>81</v>
      </c>
      <c r="B9" s="28" t="s">
        <v>82</v>
      </c>
      <c r="C9" s="28" t="s">
        <v>59</v>
      </c>
      <c r="D9" s="29">
        <v>46184</v>
      </c>
      <c r="E9" s="30">
        <v>7980</v>
      </c>
      <c r="F9" s="31">
        <v>12</v>
      </c>
      <c r="G9" s="30">
        <f>IF(OR(E9="",F9=""),"",E9*F9/100)</f>
      </c>
      <c r="H9" s="28" t="s">
        <v>60</v>
      </c>
      <c r="I9" s="32">
        <f>IF($A9="","",IF(COUNTIF('Acente Kayıtları'!$A$2:$A$201,$A9)=0,"Kayıtta yok","Eşleşti"))</f>
      </c>
      <c r="J9" s="28" t="s">
        <v>61</v>
      </c>
    </row>
    <row r="10" spans="1:10" x14ac:dyDescent="0.25">
      <c r="A10" s="27" t="s">
        <v>83</v>
      </c>
      <c r="B10" s="28" t="s">
        <v>84</v>
      </c>
      <c r="C10" s="28" t="s">
        <v>85</v>
      </c>
      <c r="D10" s="29">
        <v>46191</v>
      </c>
      <c r="E10" s="30">
        <v>1260</v>
      </c>
      <c r="F10" s="31">
        <v>20</v>
      </c>
      <c r="G10" s="30">
        <f>IF(OR(E10="",F10=""),"",E10*F10/100)</f>
      </c>
      <c r="H10" s="28" t="s">
        <v>60</v>
      </c>
      <c r="I10" s="32">
        <f>IF($A10="","",IF(COUNTIF('Acente Kayıtları'!$A$2:$A$201,$A10)=0,"Kayıtta yok","Eşleşti"))</f>
      </c>
      <c r="J10" s="28" t="s">
        <v>61</v>
      </c>
    </row>
    <row r="11" spans="1:9" x14ac:dyDescent="0.25">
      <c r="A11" s="22"/>
      <c r="G11" s="24">
        <f>IF(OR(E11="",F11=""),"",E11*F11/100)</f>
      </c>
      <c r="I11" s="33">
        <f>IF($A11="","",IF(COUNTIF('Acente Kayıtları'!$A$2:$A$201,$A11)=0,"Kayıtta yok","Eşleşti"))</f>
      </c>
    </row>
    <row r="12" spans="1:9" x14ac:dyDescent="0.25">
      <c r="A12" s="22"/>
      <c r="G12" s="24">
        <f>IF(OR(E12="",F12=""),"",E12*F12/100)</f>
      </c>
      <c r="I12" s="33">
        <f>IF($A12="","",IF(COUNTIF('Acente Kayıtları'!$A$2:$A$201,$A12)=0,"Kayıtta yok","Eşleşti"))</f>
      </c>
    </row>
    <row r="13" spans="1:9" x14ac:dyDescent="0.25">
      <c r="A13" s="22"/>
      <c r="G13" s="24">
        <f>IF(OR(E13="",F13=""),"",E13*F13/100)</f>
      </c>
      <c r="I13" s="33">
        <f>IF($A13="","",IF(COUNTIF('Acente Kayıtları'!$A$2:$A$201,$A13)=0,"Kayıtta yok","Eşleşti"))</f>
      </c>
    </row>
    <row r="14" spans="1:9" x14ac:dyDescent="0.25">
      <c r="A14" s="22"/>
      <c r="G14" s="24">
        <f>IF(OR(E14="",F14=""),"",E14*F14/100)</f>
      </c>
      <c r="I14" s="33">
        <f>IF($A14="","",IF(COUNTIF('Acente Kayıtları'!$A$2:$A$201,$A14)=0,"Kayıtta yok","Eşleşti"))</f>
      </c>
    </row>
    <row r="15" spans="1:9" x14ac:dyDescent="0.25">
      <c r="A15" s="22"/>
      <c r="G15" s="24">
        <f>IF(OR(E15="",F15=""),"",E15*F15/100)</f>
      </c>
      <c r="I15" s="33">
        <f>IF($A15="","",IF(COUNTIF('Acente Kayıtları'!$A$2:$A$201,$A15)=0,"Kayıtta yok","Eşleşti"))</f>
      </c>
    </row>
    <row r="16" spans="1:9" x14ac:dyDescent="0.25">
      <c r="A16" s="22"/>
      <c r="G16" s="24">
        <f>IF(OR(E16="",F16=""),"",E16*F16/100)</f>
      </c>
      <c r="I16" s="33">
        <f>IF($A16="","",IF(COUNTIF('Acente Kayıtları'!$A$2:$A$201,$A16)=0,"Kayıtta yok","Eşleşti"))</f>
      </c>
    </row>
    <row r="17" spans="1:9" x14ac:dyDescent="0.25">
      <c r="A17" s="22"/>
      <c r="G17" s="24">
        <f>IF(OR(E17="",F17=""),"",E17*F17/100)</f>
      </c>
      <c r="I17" s="33">
        <f>IF($A17="","",IF(COUNTIF('Acente Kayıtları'!$A$2:$A$201,$A17)=0,"Kayıtta yok","Eşleşti"))</f>
      </c>
    </row>
    <row r="18" spans="1:9" x14ac:dyDescent="0.25">
      <c r="A18" s="22"/>
      <c r="G18" s="24">
        <f>IF(OR(E18="",F18=""),"",E18*F18/100)</f>
      </c>
      <c r="I18" s="33">
        <f>IF($A18="","",IF(COUNTIF('Acente Kayıtları'!$A$2:$A$201,$A18)=0,"Kayıtta yok","Eşleşti"))</f>
      </c>
    </row>
    <row r="19" spans="1:9" x14ac:dyDescent="0.25">
      <c r="A19" s="22"/>
      <c r="G19" s="24">
        <f>IF(OR(E19="",F19=""),"",E19*F19/100)</f>
      </c>
      <c r="I19" s="33">
        <f>IF($A19="","",IF(COUNTIF('Acente Kayıtları'!$A$2:$A$201,$A19)=0,"Kayıtta yok","Eşleşti"))</f>
      </c>
    </row>
    <row r="20" spans="1:9" x14ac:dyDescent="0.25">
      <c r="A20" s="22"/>
      <c r="G20" s="24">
        <f>IF(OR(E20="",F20=""),"",E20*F20/100)</f>
      </c>
      <c r="I20" s="33">
        <f>IF($A20="","",IF(COUNTIF('Acente Kayıtları'!$A$2:$A$201,$A20)=0,"Kayıtta yok","Eşleşti"))</f>
      </c>
    </row>
    <row r="21" spans="1:9" x14ac:dyDescent="0.25">
      <c r="A21" s="22"/>
      <c r="G21" s="24">
        <f>IF(OR(E21="",F21=""),"",E21*F21/100)</f>
      </c>
      <c r="I21" s="33">
        <f>IF($A21="","",IF(COUNTIF('Acente Kayıtları'!$A$2:$A$201,$A21)=0,"Kayıtta yok","Eşleşti"))</f>
      </c>
    </row>
    <row r="22" spans="1:9" x14ac:dyDescent="0.25">
      <c r="A22" s="22"/>
      <c r="G22" s="24">
        <f>IF(OR(E22="",F22=""),"",E22*F22/100)</f>
      </c>
      <c r="I22" s="33">
        <f>IF($A22="","",IF(COUNTIF('Acente Kayıtları'!$A$2:$A$201,$A22)=0,"Kayıtta yok","Eşleşti"))</f>
      </c>
    </row>
    <row r="23" spans="1:9" x14ac:dyDescent="0.25">
      <c r="A23" s="22"/>
      <c r="G23" s="24">
        <f>IF(OR(E23="",F23=""),"",E23*F23/100)</f>
      </c>
      <c r="I23" s="33">
        <f>IF($A23="","",IF(COUNTIF('Acente Kayıtları'!$A$2:$A$201,$A23)=0,"Kayıtta yok","Eşleşti"))</f>
      </c>
    </row>
    <row r="24" spans="1:9" x14ac:dyDescent="0.25">
      <c r="A24" s="22"/>
      <c r="G24" s="24">
        <f>IF(OR(E24="",F24=""),"",E24*F24/100)</f>
      </c>
      <c r="I24" s="33">
        <f>IF($A24="","",IF(COUNTIF('Acente Kayıtları'!$A$2:$A$201,$A24)=0,"Kayıtta yok","Eşleşti"))</f>
      </c>
    </row>
    <row r="25" spans="1:9" x14ac:dyDescent="0.25">
      <c r="A25" s="22"/>
      <c r="G25" s="24">
        <f>IF(OR(E25="",F25=""),"",E25*F25/100)</f>
      </c>
      <c r="I25" s="33">
        <f>IF($A25="","",IF(COUNTIF('Acente Kayıtları'!$A$2:$A$201,$A25)=0,"Kayıtta yok","Eşleşti"))</f>
      </c>
    </row>
    <row r="26" spans="1:9" x14ac:dyDescent="0.25">
      <c r="A26" s="22"/>
      <c r="G26" s="24">
        <f>IF(OR(E26="",F26=""),"",E26*F26/100)</f>
      </c>
      <c r="I26" s="33">
        <f>IF($A26="","",IF(COUNTIF('Acente Kayıtları'!$A$2:$A$201,$A26)=0,"Kayıtta yok","Eşleşti"))</f>
      </c>
    </row>
    <row r="27" spans="1:9" x14ac:dyDescent="0.25">
      <c r="A27" s="22"/>
      <c r="G27" s="24">
        <f>IF(OR(E27="",F27=""),"",E27*F27/100)</f>
      </c>
      <c r="I27" s="33">
        <f>IF($A27="","",IF(COUNTIF('Acente Kayıtları'!$A$2:$A$201,$A27)=0,"Kayıtta yok","Eşleşti"))</f>
      </c>
    </row>
    <row r="28" spans="1:9" x14ac:dyDescent="0.25">
      <c r="A28" s="22"/>
      <c r="G28" s="24">
        <f>IF(OR(E28="",F28=""),"",E28*F28/100)</f>
      </c>
      <c r="I28" s="33">
        <f>IF($A28="","",IF(COUNTIF('Acente Kayıtları'!$A$2:$A$201,$A28)=0,"Kayıtta yok","Eşleşti"))</f>
      </c>
    </row>
    <row r="29" spans="1:9" x14ac:dyDescent="0.25">
      <c r="A29" s="22"/>
      <c r="G29" s="24">
        <f>IF(OR(E29="",F29=""),"",E29*F29/100)</f>
      </c>
      <c r="I29" s="33">
        <f>IF($A29="","",IF(COUNTIF('Acente Kayıtları'!$A$2:$A$201,$A29)=0,"Kayıtta yok","Eşleşti"))</f>
      </c>
    </row>
    <row r="30" spans="1:9" x14ac:dyDescent="0.25">
      <c r="A30" s="22"/>
      <c r="G30" s="24">
        <f>IF(OR(E30="",F30=""),"",E30*F30/100)</f>
      </c>
      <c r="I30" s="33">
        <f>IF($A30="","",IF(COUNTIF('Acente Kayıtları'!$A$2:$A$201,$A30)=0,"Kayıtta yok","Eşleşti"))</f>
      </c>
    </row>
    <row r="31" spans="1:9" x14ac:dyDescent="0.25">
      <c r="A31" s="22"/>
      <c r="G31" s="24">
        <f>IF(OR(E31="",F31=""),"",E31*F31/100)</f>
      </c>
      <c r="I31" s="33">
        <f>IF($A31="","",IF(COUNTIF('Acente Kayıtları'!$A$2:$A$201,$A31)=0,"Kayıtta yok","Eşleşti"))</f>
      </c>
    </row>
    <row r="32" spans="1:9" x14ac:dyDescent="0.25">
      <c r="A32" s="22"/>
      <c r="G32" s="24">
        <f>IF(OR(E32="",F32=""),"",E32*F32/100)</f>
      </c>
      <c r="I32" s="33">
        <f>IF($A32="","",IF(COUNTIF('Acente Kayıtları'!$A$2:$A$201,$A32)=0,"Kayıtta yok","Eşleşti"))</f>
      </c>
    </row>
    <row r="33" spans="1:9" x14ac:dyDescent="0.25">
      <c r="A33" s="22"/>
      <c r="G33" s="24">
        <f>IF(OR(E33="",F33=""),"",E33*F33/100)</f>
      </c>
      <c r="I33" s="33">
        <f>IF($A33="","",IF(COUNTIF('Acente Kayıtları'!$A$2:$A$201,$A33)=0,"Kayıtta yok","Eşleşti"))</f>
      </c>
    </row>
    <row r="34" spans="1:9" x14ac:dyDescent="0.25">
      <c r="A34" s="22"/>
      <c r="G34" s="24">
        <f>IF(OR(E34="",F34=""),"",E34*F34/100)</f>
      </c>
      <c r="I34" s="33">
        <f>IF($A34="","",IF(COUNTIF('Acente Kayıtları'!$A$2:$A$201,$A34)=0,"Kayıtta yok","Eşleşti"))</f>
      </c>
    </row>
    <row r="35" spans="1:9" x14ac:dyDescent="0.25">
      <c r="A35" s="22"/>
      <c r="G35" s="24">
        <f>IF(OR(E35="",F35=""),"",E35*F35/100)</f>
      </c>
      <c r="I35" s="33">
        <f>IF($A35="","",IF(COUNTIF('Acente Kayıtları'!$A$2:$A$201,$A35)=0,"Kayıtta yok","Eşleşti"))</f>
      </c>
    </row>
    <row r="36" spans="1:9" x14ac:dyDescent="0.25">
      <c r="A36" s="22"/>
      <c r="G36" s="24">
        <f>IF(OR(E36="",F36=""),"",E36*F36/100)</f>
      </c>
      <c r="I36" s="33">
        <f>IF($A36="","",IF(COUNTIF('Acente Kayıtları'!$A$2:$A$201,$A36)=0,"Kayıtta yok","Eşleşti"))</f>
      </c>
    </row>
    <row r="37" spans="1:9" x14ac:dyDescent="0.25">
      <c r="A37" s="22"/>
      <c r="G37" s="24">
        <f>IF(OR(E37="",F37=""),"",E37*F37/100)</f>
      </c>
      <c r="I37" s="33">
        <f>IF($A37="","",IF(COUNTIF('Acente Kayıtları'!$A$2:$A$201,$A37)=0,"Kayıtta yok","Eşleşti"))</f>
      </c>
    </row>
    <row r="38" spans="1:9" x14ac:dyDescent="0.25">
      <c r="A38" s="22"/>
      <c r="G38" s="24">
        <f>IF(OR(E38="",F38=""),"",E38*F38/100)</f>
      </c>
      <c r="I38" s="33">
        <f>IF($A38="","",IF(COUNTIF('Acente Kayıtları'!$A$2:$A$201,$A38)=0,"Kayıtta yok","Eşleşti"))</f>
      </c>
    </row>
    <row r="39" spans="1:9" x14ac:dyDescent="0.25">
      <c r="A39" s="22"/>
      <c r="G39" s="24">
        <f>IF(OR(E39="",F39=""),"",E39*F39/100)</f>
      </c>
      <c r="I39" s="33">
        <f>IF($A39="","",IF(COUNTIF('Acente Kayıtları'!$A$2:$A$201,$A39)=0,"Kayıtta yok","Eşleşti"))</f>
      </c>
    </row>
    <row r="40" spans="1:9" x14ac:dyDescent="0.25">
      <c r="A40" s="22"/>
      <c r="G40" s="24">
        <f>IF(OR(E40="",F40=""),"",E40*F40/100)</f>
      </c>
      <c r="I40" s="33">
        <f>IF($A40="","",IF(COUNTIF('Acente Kayıtları'!$A$2:$A$201,$A40)=0,"Kayıtta yok","Eşleşti"))</f>
      </c>
    </row>
    <row r="41" spans="1:9" x14ac:dyDescent="0.25">
      <c r="A41" s="22"/>
      <c r="G41" s="24">
        <f>IF(OR(E41="",F41=""),"",E41*F41/100)</f>
      </c>
      <c r="I41" s="33">
        <f>IF($A41="","",IF(COUNTIF('Acente Kayıtları'!$A$2:$A$201,$A41)=0,"Kayıtta yok","Eşleşti"))</f>
      </c>
    </row>
    <row r="42" spans="1:9" x14ac:dyDescent="0.25">
      <c r="A42" s="22"/>
      <c r="G42" s="24">
        <f>IF(OR(E42="",F42=""),"",E42*F42/100)</f>
      </c>
      <c r="I42" s="33">
        <f>IF($A42="","",IF(COUNTIF('Acente Kayıtları'!$A$2:$A$201,$A42)=0,"Kayıtta yok","Eşleşti"))</f>
      </c>
    </row>
    <row r="43" spans="1:9" x14ac:dyDescent="0.25">
      <c r="A43" s="22"/>
      <c r="G43" s="24">
        <f>IF(OR(E43="",F43=""),"",E43*F43/100)</f>
      </c>
      <c r="I43" s="33">
        <f>IF($A43="","",IF(COUNTIF('Acente Kayıtları'!$A$2:$A$201,$A43)=0,"Kayıtta yok","Eşleşti"))</f>
      </c>
    </row>
    <row r="44" spans="1:9" x14ac:dyDescent="0.25">
      <c r="A44" s="22"/>
      <c r="G44" s="24">
        <f>IF(OR(E44="",F44=""),"",E44*F44/100)</f>
      </c>
      <c r="I44" s="33">
        <f>IF($A44="","",IF(COUNTIF('Acente Kayıtları'!$A$2:$A$201,$A44)=0,"Kayıtta yok","Eşleşti"))</f>
      </c>
    </row>
    <row r="45" spans="1:9" x14ac:dyDescent="0.25">
      <c r="A45" s="22"/>
      <c r="G45" s="24">
        <f>IF(OR(E45="",F45=""),"",E45*F45/100)</f>
      </c>
      <c r="I45" s="33">
        <f>IF($A45="","",IF(COUNTIF('Acente Kayıtları'!$A$2:$A$201,$A45)=0,"Kayıtta yok","Eşleşti"))</f>
      </c>
    </row>
    <row r="46" spans="1:9" x14ac:dyDescent="0.25">
      <c r="A46" s="22"/>
      <c r="G46" s="24">
        <f>IF(OR(E46="",F46=""),"",E46*F46/100)</f>
      </c>
      <c r="I46" s="33">
        <f>IF($A46="","",IF(COUNTIF('Acente Kayıtları'!$A$2:$A$201,$A46)=0,"Kayıtta yok","Eşleşti"))</f>
      </c>
    </row>
    <row r="47" spans="1:9" x14ac:dyDescent="0.25">
      <c r="A47" s="22"/>
      <c r="G47" s="24">
        <f>IF(OR(E47="",F47=""),"",E47*F47/100)</f>
      </c>
      <c r="I47" s="33">
        <f>IF($A47="","",IF(COUNTIF('Acente Kayıtları'!$A$2:$A$201,$A47)=0,"Kayıtta yok","Eşleşti"))</f>
      </c>
    </row>
    <row r="48" spans="1:9" x14ac:dyDescent="0.25">
      <c r="A48" s="22"/>
      <c r="G48" s="24">
        <f>IF(OR(E48="",F48=""),"",E48*F48/100)</f>
      </c>
      <c r="I48" s="33">
        <f>IF($A48="","",IF(COUNTIF('Acente Kayıtları'!$A$2:$A$201,$A48)=0,"Kayıtta yok","Eşleşti"))</f>
      </c>
    </row>
    <row r="49" spans="1:9" x14ac:dyDescent="0.25">
      <c r="A49" s="22"/>
      <c r="G49" s="24">
        <f>IF(OR(E49="",F49=""),"",E49*F49/100)</f>
      </c>
      <c r="I49" s="33">
        <f>IF($A49="","",IF(COUNTIF('Acente Kayıtları'!$A$2:$A$201,$A49)=0,"Kayıtta yok","Eşleşti"))</f>
      </c>
    </row>
    <row r="50" spans="1:9" x14ac:dyDescent="0.25">
      <c r="A50" s="22"/>
      <c r="G50" s="24">
        <f>IF(OR(E50="",F50=""),"",E50*F50/100)</f>
      </c>
      <c r="I50" s="33">
        <f>IF($A50="","",IF(COUNTIF('Acente Kayıtları'!$A$2:$A$201,$A50)=0,"Kayıtta yok","Eşleşti"))</f>
      </c>
    </row>
    <row r="51" spans="1:9" x14ac:dyDescent="0.25">
      <c r="A51" s="22"/>
      <c r="G51" s="24">
        <f>IF(OR(E51="",F51=""),"",E51*F51/100)</f>
      </c>
      <c r="I51" s="33">
        <f>IF($A51="","",IF(COUNTIF('Acente Kayıtları'!$A$2:$A$201,$A51)=0,"Kayıtta yok","Eşleşti"))</f>
      </c>
    </row>
    <row r="52" spans="1:9" x14ac:dyDescent="0.25">
      <c r="A52" s="22"/>
      <c r="G52" s="24">
        <f>IF(OR(E52="",F52=""),"",E52*F52/100)</f>
      </c>
      <c r="I52" s="33">
        <f>IF($A52="","",IF(COUNTIF('Acente Kayıtları'!$A$2:$A$201,$A52)=0,"Kayıtta yok","Eşleşti"))</f>
      </c>
    </row>
    <row r="53" spans="1:9" x14ac:dyDescent="0.25">
      <c r="A53" s="22"/>
      <c r="G53" s="24">
        <f>IF(OR(E53="",F53=""),"",E53*F53/100)</f>
      </c>
      <c r="I53" s="33">
        <f>IF($A53="","",IF(COUNTIF('Acente Kayıtları'!$A$2:$A$201,$A53)=0,"Kayıtta yok","Eşleşti"))</f>
      </c>
    </row>
    <row r="54" spans="1:9" x14ac:dyDescent="0.25">
      <c r="A54" s="22"/>
      <c r="G54" s="24">
        <f>IF(OR(E54="",F54=""),"",E54*F54/100)</f>
      </c>
      <c r="I54" s="33">
        <f>IF($A54="","",IF(COUNTIF('Acente Kayıtları'!$A$2:$A$201,$A54)=0,"Kayıtta yok","Eşleşti"))</f>
      </c>
    </row>
    <row r="55" spans="1:9" x14ac:dyDescent="0.25">
      <c r="A55" s="22"/>
      <c r="G55" s="24">
        <f>IF(OR(E55="",F55=""),"",E55*F55/100)</f>
      </c>
      <c r="I55" s="33">
        <f>IF($A55="","",IF(COUNTIF('Acente Kayıtları'!$A$2:$A$201,$A55)=0,"Kayıtta yok","Eşleşti"))</f>
      </c>
    </row>
    <row r="56" spans="1:9" x14ac:dyDescent="0.25">
      <c r="A56" s="22"/>
      <c r="G56" s="24">
        <f>IF(OR(E56="",F56=""),"",E56*F56/100)</f>
      </c>
      <c r="I56" s="33">
        <f>IF($A56="","",IF(COUNTIF('Acente Kayıtları'!$A$2:$A$201,$A56)=0,"Kayıtta yok","Eşleşti"))</f>
      </c>
    </row>
    <row r="57" spans="1:9" x14ac:dyDescent="0.25">
      <c r="A57" s="22"/>
      <c r="G57" s="24">
        <f>IF(OR(E57="",F57=""),"",E57*F57/100)</f>
      </c>
      <c r="I57" s="33">
        <f>IF($A57="","",IF(COUNTIF('Acente Kayıtları'!$A$2:$A$201,$A57)=0,"Kayıtta yok","Eşleşti"))</f>
      </c>
    </row>
    <row r="58" spans="1:9" x14ac:dyDescent="0.25">
      <c r="A58" s="22"/>
      <c r="G58" s="24">
        <f>IF(OR(E58="",F58=""),"",E58*F58/100)</f>
      </c>
      <c r="I58" s="33">
        <f>IF($A58="","",IF(COUNTIF('Acente Kayıtları'!$A$2:$A$201,$A58)=0,"Kayıtta yok","Eşleşti"))</f>
      </c>
    </row>
    <row r="59" spans="1:9" x14ac:dyDescent="0.25">
      <c r="A59" s="22"/>
      <c r="G59" s="24">
        <f>IF(OR(E59="",F59=""),"",E59*F59/100)</f>
      </c>
      <c r="I59" s="33">
        <f>IF($A59="","",IF(COUNTIF('Acente Kayıtları'!$A$2:$A$201,$A59)=0,"Kayıtta yok","Eşleşti"))</f>
      </c>
    </row>
    <row r="60" spans="1:9" x14ac:dyDescent="0.25">
      <c r="A60" s="22"/>
      <c r="G60" s="24">
        <f>IF(OR(E60="",F60=""),"",E60*F60/100)</f>
      </c>
      <c r="I60" s="33">
        <f>IF($A60="","",IF(COUNTIF('Acente Kayıtları'!$A$2:$A$201,$A60)=0,"Kayıtta yok","Eşleşti"))</f>
      </c>
    </row>
    <row r="61" spans="1:9" x14ac:dyDescent="0.25">
      <c r="A61" s="22"/>
      <c r="G61" s="24">
        <f>IF(OR(E61="",F61=""),"",E61*F61/100)</f>
      </c>
      <c r="I61" s="33">
        <f>IF($A61="","",IF(COUNTIF('Acente Kayıtları'!$A$2:$A$201,$A61)=0,"Kayıtta yok","Eşleşti"))</f>
      </c>
    </row>
    <row r="62" spans="1:9" x14ac:dyDescent="0.25">
      <c r="A62" s="22"/>
      <c r="G62" s="24">
        <f>IF(OR(E62="",F62=""),"",E62*F62/100)</f>
      </c>
      <c r="I62" s="33">
        <f>IF($A62="","",IF(COUNTIF('Acente Kayıtları'!$A$2:$A$201,$A62)=0,"Kayıtta yok","Eşleşti"))</f>
      </c>
    </row>
    <row r="63" spans="1:9" x14ac:dyDescent="0.25">
      <c r="A63" s="22"/>
      <c r="G63" s="24">
        <f>IF(OR(E63="",F63=""),"",E63*F63/100)</f>
      </c>
      <c r="I63" s="33">
        <f>IF($A63="","",IF(COUNTIF('Acente Kayıtları'!$A$2:$A$201,$A63)=0,"Kayıtta yok","Eşleşti"))</f>
      </c>
    </row>
    <row r="64" spans="1:9" x14ac:dyDescent="0.25">
      <c r="A64" s="22"/>
      <c r="G64" s="24">
        <f>IF(OR(E64="",F64=""),"",E64*F64/100)</f>
      </c>
      <c r="I64" s="33">
        <f>IF($A64="","",IF(COUNTIF('Acente Kayıtları'!$A$2:$A$201,$A64)=0,"Kayıtta yok","Eşleşti"))</f>
      </c>
    </row>
    <row r="65" spans="1:9" x14ac:dyDescent="0.25">
      <c r="A65" s="22"/>
      <c r="G65" s="24">
        <f>IF(OR(E65="",F65=""),"",E65*F65/100)</f>
      </c>
      <c r="I65" s="33">
        <f>IF($A65="","",IF(COUNTIF('Acente Kayıtları'!$A$2:$A$201,$A65)=0,"Kayıtta yok","Eşleşti"))</f>
      </c>
    </row>
    <row r="66" spans="1:9" x14ac:dyDescent="0.25">
      <c r="A66" s="22"/>
      <c r="G66" s="24">
        <f>IF(OR(E66="",F66=""),"",E66*F66/100)</f>
      </c>
      <c r="I66" s="33">
        <f>IF($A66="","",IF(COUNTIF('Acente Kayıtları'!$A$2:$A$201,$A66)=0,"Kayıtta yok","Eşleşti"))</f>
      </c>
    </row>
    <row r="67" spans="1:9" x14ac:dyDescent="0.25">
      <c r="A67" s="22"/>
      <c r="G67" s="24">
        <f>IF(OR(E67="",F67=""),"",E67*F67/100)</f>
      </c>
      <c r="I67" s="33">
        <f>IF($A67="","",IF(COUNTIF('Acente Kayıtları'!$A$2:$A$201,$A67)=0,"Kayıtta yok","Eşleşti"))</f>
      </c>
    </row>
    <row r="68" spans="1:9" x14ac:dyDescent="0.25">
      <c r="A68" s="22"/>
      <c r="G68" s="24">
        <f>IF(OR(E68="",F68=""),"",E68*F68/100)</f>
      </c>
      <c r="I68" s="33">
        <f>IF($A68="","",IF(COUNTIF('Acente Kayıtları'!$A$2:$A$201,$A68)=0,"Kayıtta yok","Eşleşti"))</f>
      </c>
    </row>
    <row r="69" spans="1:9" x14ac:dyDescent="0.25">
      <c r="A69" s="22"/>
      <c r="G69" s="24">
        <f>IF(OR(E69="",F69=""),"",E69*F69/100)</f>
      </c>
      <c r="I69" s="33">
        <f>IF($A69="","",IF(COUNTIF('Acente Kayıtları'!$A$2:$A$201,$A69)=0,"Kayıtta yok","Eşleşti"))</f>
      </c>
    </row>
    <row r="70" spans="1:9" x14ac:dyDescent="0.25">
      <c r="A70" s="22"/>
      <c r="G70" s="24">
        <f>IF(OR(E70="",F70=""),"",E70*F70/100)</f>
      </c>
      <c r="I70" s="33">
        <f>IF($A70="","",IF(COUNTIF('Acente Kayıtları'!$A$2:$A$201,$A70)=0,"Kayıtta yok","Eşleşti"))</f>
      </c>
    </row>
    <row r="71" spans="1:9" x14ac:dyDescent="0.25">
      <c r="A71" s="22"/>
      <c r="G71" s="24">
        <f>IF(OR(E71="",F71=""),"",E71*F71/100)</f>
      </c>
      <c r="I71" s="33">
        <f>IF($A71="","",IF(COUNTIF('Acente Kayıtları'!$A$2:$A$201,$A71)=0,"Kayıtta yok","Eşleşti"))</f>
      </c>
    </row>
    <row r="72" spans="1:9" x14ac:dyDescent="0.25">
      <c r="A72" s="22"/>
      <c r="G72" s="24">
        <f>IF(OR(E72="",F72=""),"",E72*F72/100)</f>
      </c>
      <c r="I72" s="33">
        <f>IF($A72="","",IF(COUNTIF('Acente Kayıtları'!$A$2:$A$201,$A72)=0,"Kayıtta yok","Eşleşti"))</f>
      </c>
    </row>
    <row r="73" spans="1:9" x14ac:dyDescent="0.25">
      <c r="A73" s="22"/>
      <c r="G73" s="24">
        <f>IF(OR(E73="",F73=""),"",E73*F73/100)</f>
      </c>
      <c r="I73" s="33">
        <f>IF($A73="","",IF(COUNTIF('Acente Kayıtları'!$A$2:$A$201,$A73)=0,"Kayıtta yok","Eşleşti"))</f>
      </c>
    </row>
    <row r="74" spans="1:9" x14ac:dyDescent="0.25">
      <c r="A74" s="22"/>
      <c r="G74" s="24">
        <f>IF(OR(E74="",F74=""),"",E74*F74/100)</f>
      </c>
      <c r="I74" s="33">
        <f>IF($A74="","",IF(COUNTIF('Acente Kayıtları'!$A$2:$A$201,$A74)=0,"Kayıtta yok","Eşleşti"))</f>
      </c>
    </row>
    <row r="75" spans="1:9" x14ac:dyDescent="0.25">
      <c r="A75" s="22"/>
      <c r="G75" s="24">
        <f>IF(OR(E75="",F75=""),"",E75*F75/100)</f>
      </c>
      <c r="I75" s="33">
        <f>IF($A75="","",IF(COUNTIF('Acente Kayıtları'!$A$2:$A$201,$A75)=0,"Kayıtta yok","Eşleşti"))</f>
      </c>
    </row>
    <row r="76" spans="1:9" x14ac:dyDescent="0.25">
      <c r="A76" s="22"/>
      <c r="G76" s="24">
        <f>IF(OR(E76="",F76=""),"",E76*F76/100)</f>
      </c>
      <c r="I76" s="33">
        <f>IF($A76="","",IF(COUNTIF('Acente Kayıtları'!$A$2:$A$201,$A76)=0,"Kayıtta yok","Eşleşti"))</f>
      </c>
    </row>
    <row r="77" spans="1:9" x14ac:dyDescent="0.25">
      <c r="A77" s="22"/>
      <c r="G77" s="24">
        <f>IF(OR(E77="",F77=""),"",E77*F77/100)</f>
      </c>
      <c r="I77" s="33">
        <f>IF($A77="","",IF(COUNTIF('Acente Kayıtları'!$A$2:$A$201,$A77)=0,"Kayıtta yok","Eşleşti"))</f>
      </c>
    </row>
    <row r="78" spans="1:9" x14ac:dyDescent="0.25">
      <c r="A78" s="22"/>
      <c r="G78" s="24">
        <f>IF(OR(E78="",F78=""),"",E78*F78/100)</f>
      </c>
      <c r="I78" s="33">
        <f>IF($A78="","",IF(COUNTIF('Acente Kayıtları'!$A$2:$A$201,$A78)=0,"Kayıtta yok","Eşleşti"))</f>
      </c>
    </row>
    <row r="79" spans="1:9" x14ac:dyDescent="0.25">
      <c r="A79" s="22"/>
      <c r="G79" s="24">
        <f>IF(OR(E79="",F79=""),"",E79*F79/100)</f>
      </c>
      <c r="I79" s="33">
        <f>IF($A79="","",IF(COUNTIF('Acente Kayıtları'!$A$2:$A$201,$A79)=0,"Kayıtta yok","Eşleşti"))</f>
      </c>
    </row>
    <row r="80" spans="1:9" x14ac:dyDescent="0.25">
      <c r="A80" s="22"/>
      <c r="G80" s="24">
        <f>IF(OR(E80="",F80=""),"",E80*F80/100)</f>
      </c>
      <c r="I80" s="33">
        <f>IF($A80="","",IF(COUNTIF('Acente Kayıtları'!$A$2:$A$201,$A80)=0,"Kayıtta yok","Eşleşti"))</f>
      </c>
    </row>
    <row r="81" spans="1:9" x14ac:dyDescent="0.25">
      <c r="A81" s="22"/>
      <c r="G81" s="24">
        <f>IF(OR(E81="",F81=""),"",E81*F81/100)</f>
      </c>
      <c r="I81" s="33">
        <f>IF($A81="","",IF(COUNTIF('Acente Kayıtları'!$A$2:$A$201,$A81)=0,"Kayıtta yok","Eşleşti"))</f>
      </c>
    </row>
    <row r="82" spans="1:9" x14ac:dyDescent="0.25">
      <c r="A82" s="22"/>
      <c r="G82" s="24">
        <f>IF(OR(E82="",F82=""),"",E82*F82/100)</f>
      </c>
      <c r="I82" s="33">
        <f>IF($A82="","",IF(COUNTIF('Acente Kayıtları'!$A$2:$A$201,$A82)=0,"Kayıtta yok","Eşleşti"))</f>
      </c>
    </row>
    <row r="83" spans="1:9" x14ac:dyDescent="0.25">
      <c r="A83" s="22"/>
      <c r="G83" s="24">
        <f>IF(OR(E83="",F83=""),"",E83*F83/100)</f>
      </c>
      <c r="I83" s="33">
        <f>IF($A83="","",IF(COUNTIF('Acente Kayıtları'!$A$2:$A$201,$A83)=0,"Kayıtta yok","Eşleşti"))</f>
      </c>
    </row>
    <row r="84" spans="1:9" x14ac:dyDescent="0.25">
      <c r="A84" s="22"/>
      <c r="G84" s="24">
        <f>IF(OR(E84="",F84=""),"",E84*F84/100)</f>
      </c>
      <c r="I84" s="33">
        <f>IF($A84="","",IF(COUNTIF('Acente Kayıtları'!$A$2:$A$201,$A84)=0,"Kayıtta yok","Eşleşti"))</f>
      </c>
    </row>
    <row r="85" spans="1:9" x14ac:dyDescent="0.25">
      <c r="A85" s="22"/>
      <c r="G85" s="24">
        <f>IF(OR(E85="",F85=""),"",E85*F85/100)</f>
      </c>
      <c r="I85" s="33">
        <f>IF($A85="","",IF(COUNTIF('Acente Kayıtları'!$A$2:$A$201,$A85)=0,"Kayıtta yok","Eşleşti"))</f>
      </c>
    </row>
    <row r="86" spans="1:9" x14ac:dyDescent="0.25">
      <c r="A86" s="22"/>
      <c r="G86" s="24">
        <f>IF(OR(E86="",F86=""),"",E86*F86/100)</f>
      </c>
      <c r="I86" s="33">
        <f>IF($A86="","",IF(COUNTIF('Acente Kayıtları'!$A$2:$A$201,$A86)=0,"Kayıtta yok","Eşleşti"))</f>
      </c>
    </row>
    <row r="87" spans="1:9" x14ac:dyDescent="0.25">
      <c r="A87" s="22"/>
      <c r="G87" s="24">
        <f>IF(OR(E87="",F87=""),"",E87*F87/100)</f>
      </c>
      <c r="I87" s="33">
        <f>IF($A87="","",IF(COUNTIF('Acente Kayıtları'!$A$2:$A$201,$A87)=0,"Kayıtta yok","Eşleşti"))</f>
      </c>
    </row>
    <row r="88" spans="1:9" x14ac:dyDescent="0.25">
      <c r="A88" s="22"/>
      <c r="G88" s="24">
        <f>IF(OR(E88="",F88=""),"",E88*F88/100)</f>
      </c>
      <c r="I88" s="33">
        <f>IF($A88="","",IF(COUNTIF('Acente Kayıtları'!$A$2:$A$201,$A88)=0,"Kayıtta yok","Eşleşti"))</f>
      </c>
    </row>
    <row r="89" spans="1:9" x14ac:dyDescent="0.25">
      <c r="A89" s="22"/>
      <c r="G89" s="24">
        <f>IF(OR(E89="",F89=""),"",E89*F89/100)</f>
      </c>
      <c r="I89" s="33">
        <f>IF($A89="","",IF(COUNTIF('Acente Kayıtları'!$A$2:$A$201,$A89)=0,"Kayıtta yok","Eşleşti"))</f>
      </c>
    </row>
    <row r="90" spans="1:9" x14ac:dyDescent="0.25">
      <c r="A90" s="22"/>
      <c r="G90" s="24">
        <f>IF(OR(E90="",F90=""),"",E90*F90/100)</f>
      </c>
      <c r="I90" s="33">
        <f>IF($A90="","",IF(COUNTIF('Acente Kayıtları'!$A$2:$A$201,$A90)=0,"Kayıtta yok","Eşleşti"))</f>
      </c>
    </row>
    <row r="91" spans="1:9" x14ac:dyDescent="0.25">
      <c r="A91" s="22"/>
      <c r="G91" s="24">
        <f>IF(OR(E91="",F91=""),"",E91*F91/100)</f>
      </c>
      <c r="I91" s="33">
        <f>IF($A91="","",IF(COUNTIF('Acente Kayıtları'!$A$2:$A$201,$A91)=0,"Kayıtta yok","Eşleşti"))</f>
      </c>
    </row>
    <row r="92" spans="1:9" x14ac:dyDescent="0.25">
      <c r="A92" s="22"/>
      <c r="G92" s="24">
        <f>IF(OR(E92="",F92=""),"",E92*F92/100)</f>
      </c>
      <c r="I92" s="33">
        <f>IF($A92="","",IF(COUNTIF('Acente Kayıtları'!$A$2:$A$201,$A92)=0,"Kayıtta yok","Eşleşti"))</f>
      </c>
    </row>
    <row r="93" spans="1:9" x14ac:dyDescent="0.25">
      <c r="A93" s="22"/>
      <c r="G93" s="24">
        <f>IF(OR(E93="",F93=""),"",E93*F93/100)</f>
      </c>
      <c r="I93" s="33">
        <f>IF($A93="","",IF(COUNTIF('Acente Kayıtları'!$A$2:$A$201,$A93)=0,"Kayıtta yok","Eşleşti"))</f>
      </c>
    </row>
    <row r="94" spans="1:9" x14ac:dyDescent="0.25">
      <c r="A94" s="22"/>
      <c r="G94" s="24">
        <f>IF(OR(E94="",F94=""),"",E94*F94/100)</f>
      </c>
      <c r="I94" s="33">
        <f>IF($A94="","",IF(COUNTIF('Acente Kayıtları'!$A$2:$A$201,$A94)=0,"Kayıtta yok","Eşleşti"))</f>
      </c>
    </row>
    <row r="95" spans="1:9" x14ac:dyDescent="0.25">
      <c r="A95" s="22"/>
      <c r="G95" s="24">
        <f>IF(OR(E95="",F95=""),"",E95*F95/100)</f>
      </c>
      <c r="I95" s="33">
        <f>IF($A95="","",IF(COUNTIF('Acente Kayıtları'!$A$2:$A$201,$A95)=0,"Kayıtta yok","Eşleşti"))</f>
      </c>
    </row>
    <row r="96" spans="1:9" x14ac:dyDescent="0.25">
      <c r="A96" s="22"/>
      <c r="G96" s="24">
        <f>IF(OR(E96="",F96=""),"",E96*F96/100)</f>
      </c>
      <c r="I96" s="33">
        <f>IF($A96="","",IF(COUNTIF('Acente Kayıtları'!$A$2:$A$201,$A96)=0,"Kayıtta yok","Eşleşti"))</f>
      </c>
    </row>
    <row r="97" spans="1:9" x14ac:dyDescent="0.25">
      <c r="A97" s="22"/>
      <c r="G97" s="24">
        <f>IF(OR(E97="",F97=""),"",E97*F97/100)</f>
      </c>
      <c r="I97" s="33">
        <f>IF($A97="","",IF(COUNTIF('Acente Kayıtları'!$A$2:$A$201,$A97)=0,"Kayıtta yok","Eşleşti"))</f>
      </c>
    </row>
    <row r="98" spans="1:9" x14ac:dyDescent="0.25">
      <c r="A98" s="22"/>
      <c r="G98" s="24">
        <f>IF(OR(E98="",F98=""),"",E98*F98/100)</f>
      </c>
      <c r="I98" s="33">
        <f>IF($A98="","",IF(COUNTIF('Acente Kayıtları'!$A$2:$A$201,$A98)=0,"Kayıtta yok","Eşleşti"))</f>
      </c>
    </row>
    <row r="99" spans="1:9" x14ac:dyDescent="0.25">
      <c r="A99" s="22"/>
      <c r="G99" s="24">
        <f>IF(OR(E99="",F99=""),"",E99*F99/100)</f>
      </c>
      <c r="I99" s="33">
        <f>IF($A99="","",IF(COUNTIF('Acente Kayıtları'!$A$2:$A$201,$A99)=0,"Kayıtta yok","Eşleşti"))</f>
      </c>
    </row>
    <row r="100" spans="1:9" x14ac:dyDescent="0.25">
      <c r="A100" s="22"/>
      <c r="G100" s="24">
        <f>IF(OR(E100="",F100=""),"",E100*F100/100)</f>
      </c>
      <c r="I100" s="33">
        <f>IF($A100="","",IF(COUNTIF('Acente Kayıtları'!$A$2:$A$201,$A100)=0,"Kayıtta yok","Eşleşti"))</f>
      </c>
    </row>
    <row r="101" spans="1:9" x14ac:dyDescent="0.25">
      <c r="A101" s="22"/>
      <c r="G101" s="24">
        <f>IF(OR(E101="",F101=""),"",E101*F101/100)</f>
      </c>
      <c r="I101" s="33">
        <f>IF($A101="","",IF(COUNTIF('Acente Kayıtları'!$A$2:$A$201,$A101)=0,"Kayıtta yok","Eşleşti"))</f>
      </c>
    </row>
    <row r="102" spans="1:9" x14ac:dyDescent="0.25">
      <c r="A102" s="22"/>
      <c r="G102" s="24">
        <f>IF(OR(E102="",F102=""),"",E102*F102/100)</f>
      </c>
      <c r="I102" s="33">
        <f>IF($A102="","",IF(COUNTIF('Acente Kayıtları'!$A$2:$A$201,$A102)=0,"Kayıtta yok","Eşleşti"))</f>
      </c>
    </row>
    <row r="103" spans="1:9" x14ac:dyDescent="0.25">
      <c r="A103" s="22"/>
      <c r="G103" s="24">
        <f>IF(OR(E103="",F103=""),"",E103*F103/100)</f>
      </c>
      <c r="I103" s="33">
        <f>IF($A103="","",IF(COUNTIF('Acente Kayıtları'!$A$2:$A$201,$A103)=0,"Kayıtta yok","Eşleşti"))</f>
      </c>
    </row>
    <row r="104" spans="1:9" x14ac:dyDescent="0.25">
      <c r="A104" s="22"/>
      <c r="G104" s="24">
        <f>IF(OR(E104="",F104=""),"",E104*F104/100)</f>
      </c>
      <c r="I104" s="33">
        <f>IF($A104="","",IF(COUNTIF('Acente Kayıtları'!$A$2:$A$201,$A104)=0,"Kayıtta yok","Eşleşti"))</f>
      </c>
    </row>
    <row r="105" spans="1:9" x14ac:dyDescent="0.25">
      <c r="A105" s="22"/>
      <c r="G105" s="24">
        <f>IF(OR(E105="",F105=""),"",E105*F105/100)</f>
      </c>
      <c r="I105" s="33">
        <f>IF($A105="","",IF(COUNTIF('Acente Kayıtları'!$A$2:$A$201,$A105)=0,"Kayıtta yok","Eşleşti"))</f>
      </c>
    </row>
    <row r="106" spans="1:9" x14ac:dyDescent="0.25">
      <c r="A106" s="22"/>
      <c r="G106" s="24">
        <f>IF(OR(E106="",F106=""),"",E106*F106/100)</f>
      </c>
      <c r="I106" s="33">
        <f>IF($A106="","",IF(COUNTIF('Acente Kayıtları'!$A$2:$A$201,$A106)=0,"Kayıtta yok","Eşleşti"))</f>
      </c>
    </row>
    <row r="107" spans="1:9" x14ac:dyDescent="0.25">
      <c r="A107" s="22"/>
      <c r="G107" s="24">
        <f>IF(OR(E107="",F107=""),"",E107*F107/100)</f>
      </c>
      <c r="I107" s="33">
        <f>IF($A107="","",IF(COUNTIF('Acente Kayıtları'!$A$2:$A$201,$A107)=0,"Kayıtta yok","Eşleşti"))</f>
      </c>
    </row>
    <row r="108" spans="1:9" x14ac:dyDescent="0.25">
      <c r="A108" s="22"/>
      <c r="G108" s="24">
        <f>IF(OR(E108="",F108=""),"",E108*F108/100)</f>
      </c>
      <c r="I108" s="33">
        <f>IF($A108="","",IF(COUNTIF('Acente Kayıtları'!$A$2:$A$201,$A108)=0,"Kayıtta yok","Eşleşti"))</f>
      </c>
    </row>
    <row r="109" spans="1:9" x14ac:dyDescent="0.25">
      <c r="A109" s="22"/>
      <c r="G109" s="24">
        <f>IF(OR(E109="",F109=""),"",E109*F109/100)</f>
      </c>
      <c r="I109" s="33">
        <f>IF($A109="","",IF(COUNTIF('Acente Kayıtları'!$A$2:$A$201,$A109)=0,"Kayıtta yok","Eşleşti"))</f>
      </c>
    </row>
    <row r="110" spans="1:9" x14ac:dyDescent="0.25">
      <c r="A110" s="22"/>
      <c r="G110" s="24">
        <f>IF(OR(E110="",F110=""),"",E110*F110/100)</f>
      </c>
      <c r="I110" s="33">
        <f>IF($A110="","",IF(COUNTIF('Acente Kayıtları'!$A$2:$A$201,$A110)=0,"Kayıtta yok","Eşleşti"))</f>
      </c>
    </row>
    <row r="111" spans="1:9" x14ac:dyDescent="0.25">
      <c r="A111" s="22"/>
      <c r="G111" s="24">
        <f>IF(OR(E111="",F111=""),"",E111*F111/100)</f>
      </c>
      <c r="I111" s="33">
        <f>IF($A111="","",IF(COUNTIF('Acente Kayıtları'!$A$2:$A$201,$A111)=0,"Kayıtta yok","Eşleşti"))</f>
      </c>
    </row>
    <row r="112" spans="1:9" x14ac:dyDescent="0.25">
      <c r="A112" s="22"/>
      <c r="G112" s="24">
        <f>IF(OR(E112="",F112=""),"",E112*F112/100)</f>
      </c>
      <c r="I112" s="33">
        <f>IF($A112="","",IF(COUNTIF('Acente Kayıtları'!$A$2:$A$201,$A112)=0,"Kayıtta yok","Eşleşti"))</f>
      </c>
    </row>
    <row r="113" spans="1:9" x14ac:dyDescent="0.25">
      <c r="A113" s="22"/>
      <c r="G113" s="24">
        <f>IF(OR(E113="",F113=""),"",E113*F113/100)</f>
      </c>
      <c r="I113" s="33">
        <f>IF($A113="","",IF(COUNTIF('Acente Kayıtları'!$A$2:$A$201,$A113)=0,"Kayıtta yok","Eşleşti"))</f>
      </c>
    </row>
    <row r="114" spans="1:9" x14ac:dyDescent="0.25">
      <c r="A114" s="22"/>
      <c r="G114" s="24">
        <f>IF(OR(E114="",F114=""),"",E114*F114/100)</f>
      </c>
      <c r="I114" s="33">
        <f>IF($A114="","",IF(COUNTIF('Acente Kayıtları'!$A$2:$A$201,$A114)=0,"Kayıtta yok","Eşleşti"))</f>
      </c>
    </row>
    <row r="115" spans="1:9" x14ac:dyDescent="0.25">
      <c r="A115" s="22"/>
      <c r="G115" s="24">
        <f>IF(OR(E115="",F115=""),"",E115*F115/100)</f>
      </c>
      <c r="I115" s="33">
        <f>IF($A115="","",IF(COUNTIF('Acente Kayıtları'!$A$2:$A$201,$A115)=0,"Kayıtta yok","Eşleşti"))</f>
      </c>
    </row>
    <row r="116" spans="1:9" x14ac:dyDescent="0.25">
      <c r="A116" s="22"/>
      <c r="G116" s="24">
        <f>IF(OR(E116="",F116=""),"",E116*F116/100)</f>
      </c>
      <c r="I116" s="33">
        <f>IF($A116="","",IF(COUNTIF('Acente Kayıtları'!$A$2:$A$201,$A116)=0,"Kayıtta yok","Eşleşti"))</f>
      </c>
    </row>
    <row r="117" spans="1:9" x14ac:dyDescent="0.25">
      <c r="A117" s="22"/>
      <c r="G117" s="24">
        <f>IF(OR(E117="",F117=""),"",E117*F117/100)</f>
      </c>
      <c r="I117" s="33">
        <f>IF($A117="","",IF(COUNTIF('Acente Kayıtları'!$A$2:$A$201,$A117)=0,"Kayıtta yok","Eşleşti"))</f>
      </c>
    </row>
    <row r="118" spans="1:9" x14ac:dyDescent="0.25">
      <c r="A118" s="22"/>
      <c r="G118" s="24">
        <f>IF(OR(E118="",F118=""),"",E118*F118/100)</f>
      </c>
      <c r="I118" s="33">
        <f>IF($A118="","",IF(COUNTIF('Acente Kayıtları'!$A$2:$A$201,$A118)=0,"Kayıtta yok","Eşleşti"))</f>
      </c>
    </row>
    <row r="119" spans="1:9" x14ac:dyDescent="0.25">
      <c r="A119" s="22"/>
      <c r="G119" s="24">
        <f>IF(OR(E119="",F119=""),"",E119*F119/100)</f>
      </c>
      <c r="I119" s="33">
        <f>IF($A119="","",IF(COUNTIF('Acente Kayıtları'!$A$2:$A$201,$A119)=0,"Kayıtta yok","Eşleşti"))</f>
      </c>
    </row>
    <row r="120" spans="1:9" x14ac:dyDescent="0.25">
      <c r="A120" s="22"/>
      <c r="G120" s="24">
        <f>IF(OR(E120="",F120=""),"",E120*F120/100)</f>
      </c>
      <c r="I120" s="33">
        <f>IF($A120="","",IF(COUNTIF('Acente Kayıtları'!$A$2:$A$201,$A120)=0,"Kayıtta yok","Eşleşti"))</f>
      </c>
    </row>
    <row r="121" spans="1:9" x14ac:dyDescent="0.25">
      <c r="A121" s="22"/>
      <c r="G121" s="24">
        <f>IF(OR(E121="",F121=""),"",E121*F121/100)</f>
      </c>
      <c r="I121" s="33">
        <f>IF($A121="","",IF(COUNTIF('Acente Kayıtları'!$A$2:$A$201,$A121)=0,"Kayıtta yok","Eşleşti"))</f>
      </c>
    </row>
    <row r="122" spans="1:9" x14ac:dyDescent="0.25">
      <c r="A122" s="22"/>
      <c r="G122" s="24">
        <f>IF(OR(E122="",F122=""),"",E122*F122/100)</f>
      </c>
      <c r="I122" s="33">
        <f>IF($A122="","",IF(COUNTIF('Acente Kayıtları'!$A$2:$A$201,$A122)=0,"Kayıtta yok","Eşleşti"))</f>
      </c>
    </row>
    <row r="123" spans="1:9" x14ac:dyDescent="0.25">
      <c r="A123" s="22"/>
      <c r="G123" s="24">
        <f>IF(OR(E123="",F123=""),"",E123*F123/100)</f>
      </c>
      <c r="I123" s="33">
        <f>IF($A123="","",IF(COUNTIF('Acente Kayıtları'!$A$2:$A$201,$A123)=0,"Kayıtta yok","Eşleşti"))</f>
      </c>
    </row>
    <row r="124" spans="1:9" x14ac:dyDescent="0.25">
      <c r="A124" s="22"/>
      <c r="G124" s="24">
        <f>IF(OR(E124="",F124=""),"",E124*F124/100)</f>
      </c>
      <c r="I124" s="33">
        <f>IF($A124="","",IF(COUNTIF('Acente Kayıtları'!$A$2:$A$201,$A124)=0,"Kayıtta yok","Eşleşti"))</f>
      </c>
    </row>
    <row r="125" spans="1:9" x14ac:dyDescent="0.25">
      <c r="A125" s="22"/>
      <c r="G125" s="24">
        <f>IF(OR(E125="",F125=""),"",E125*F125/100)</f>
      </c>
      <c r="I125" s="33">
        <f>IF($A125="","",IF(COUNTIF('Acente Kayıtları'!$A$2:$A$201,$A125)=0,"Kayıtta yok","Eşleşti"))</f>
      </c>
    </row>
    <row r="126" spans="1:9" x14ac:dyDescent="0.25">
      <c r="A126" s="22"/>
      <c r="G126" s="24">
        <f>IF(OR(E126="",F126=""),"",E126*F126/100)</f>
      </c>
      <c r="I126" s="33">
        <f>IF($A126="","",IF(COUNTIF('Acente Kayıtları'!$A$2:$A$201,$A126)=0,"Kayıtta yok","Eşleşti"))</f>
      </c>
    </row>
    <row r="127" spans="1:9" x14ac:dyDescent="0.25">
      <c r="A127" s="22"/>
      <c r="G127" s="24">
        <f>IF(OR(E127="",F127=""),"",E127*F127/100)</f>
      </c>
      <c r="I127" s="33">
        <f>IF($A127="","",IF(COUNTIF('Acente Kayıtları'!$A$2:$A$201,$A127)=0,"Kayıtta yok","Eşleşti"))</f>
      </c>
    </row>
    <row r="128" spans="1:9" x14ac:dyDescent="0.25">
      <c r="A128" s="22"/>
      <c r="G128" s="24">
        <f>IF(OR(E128="",F128=""),"",E128*F128/100)</f>
      </c>
      <c r="I128" s="33">
        <f>IF($A128="","",IF(COUNTIF('Acente Kayıtları'!$A$2:$A$201,$A128)=0,"Kayıtta yok","Eşleşti"))</f>
      </c>
    </row>
    <row r="129" spans="1:9" x14ac:dyDescent="0.25">
      <c r="A129" s="22"/>
      <c r="G129" s="24">
        <f>IF(OR(E129="",F129=""),"",E129*F129/100)</f>
      </c>
      <c r="I129" s="33">
        <f>IF($A129="","",IF(COUNTIF('Acente Kayıtları'!$A$2:$A$201,$A129)=0,"Kayıtta yok","Eşleşti"))</f>
      </c>
    </row>
    <row r="130" spans="1:9" x14ac:dyDescent="0.25">
      <c r="A130" s="22"/>
      <c r="G130" s="24">
        <f>IF(OR(E130="",F130=""),"",E130*F130/100)</f>
      </c>
      <c r="I130" s="33">
        <f>IF($A130="","",IF(COUNTIF('Acente Kayıtları'!$A$2:$A$201,$A130)=0,"Kayıtta yok","Eşleşti"))</f>
      </c>
    </row>
    <row r="131" spans="1:9" x14ac:dyDescent="0.25">
      <c r="A131" s="22"/>
      <c r="G131" s="24">
        <f>IF(OR(E131="",F131=""),"",E131*F131/100)</f>
      </c>
      <c r="I131" s="33">
        <f>IF($A131="","",IF(COUNTIF('Acente Kayıtları'!$A$2:$A$201,$A131)=0,"Kayıtta yok","Eşleşti"))</f>
      </c>
    </row>
    <row r="132" spans="1:9" x14ac:dyDescent="0.25">
      <c r="A132" s="22"/>
      <c r="G132" s="24">
        <f>IF(OR(E132="",F132=""),"",E132*F132/100)</f>
      </c>
      <c r="I132" s="33">
        <f>IF($A132="","",IF(COUNTIF('Acente Kayıtları'!$A$2:$A$201,$A132)=0,"Kayıtta yok","Eşleşti"))</f>
      </c>
    </row>
    <row r="133" spans="1:9" x14ac:dyDescent="0.25">
      <c r="A133" s="22"/>
      <c r="G133" s="24">
        <f>IF(OR(E133="",F133=""),"",E133*F133/100)</f>
      </c>
      <c r="I133" s="33">
        <f>IF($A133="","",IF(COUNTIF('Acente Kayıtları'!$A$2:$A$201,$A133)=0,"Kayıtta yok","Eşleşti"))</f>
      </c>
    </row>
    <row r="134" spans="1:9" x14ac:dyDescent="0.25">
      <c r="A134" s="22"/>
      <c r="G134" s="24">
        <f>IF(OR(E134="",F134=""),"",E134*F134/100)</f>
      </c>
      <c r="I134" s="33">
        <f>IF($A134="","",IF(COUNTIF('Acente Kayıtları'!$A$2:$A$201,$A134)=0,"Kayıtta yok","Eşleşti"))</f>
      </c>
    </row>
    <row r="135" spans="1:9" x14ac:dyDescent="0.25">
      <c r="A135" s="22"/>
      <c r="G135" s="24">
        <f>IF(OR(E135="",F135=""),"",E135*F135/100)</f>
      </c>
      <c r="I135" s="33">
        <f>IF($A135="","",IF(COUNTIF('Acente Kayıtları'!$A$2:$A$201,$A135)=0,"Kayıtta yok","Eşleşti"))</f>
      </c>
    </row>
    <row r="136" spans="1:9" x14ac:dyDescent="0.25">
      <c r="A136" s="22"/>
      <c r="G136" s="24">
        <f>IF(OR(E136="",F136=""),"",E136*F136/100)</f>
      </c>
      <c r="I136" s="33">
        <f>IF($A136="","",IF(COUNTIF('Acente Kayıtları'!$A$2:$A$201,$A136)=0,"Kayıtta yok","Eşleşti"))</f>
      </c>
    </row>
    <row r="137" spans="1:9" x14ac:dyDescent="0.25">
      <c r="A137" s="22"/>
      <c r="G137" s="24">
        <f>IF(OR(E137="",F137=""),"",E137*F137/100)</f>
      </c>
      <c r="I137" s="33">
        <f>IF($A137="","",IF(COUNTIF('Acente Kayıtları'!$A$2:$A$201,$A137)=0,"Kayıtta yok","Eşleşti"))</f>
      </c>
    </row>
    <row r="138" spans="1:9" x14ac:dyDescent="0.25">
      <c r="A138" s="22"/>
      <c r="G138" s="24">
        <f>IF(OR(E138="",F138=""),"",E138*F138/100)</f>
      </c>
      <c r="I138" s="33">
        <f>IF($A138="","",IF(COUNTIF('Acente Kayıtları'!$A$2:$A$201,$A138)=0,"Kayıtta yok","Eşleşti"))</f>
      </c>
    </row>
    <row r="139" spans="1:9" x14ac:dyDescent="0.25">
      <c r="A139" s="22"/>
      <c r="G139" s="24">
        <f>IF(OR(E139="",F139=""),"",E139*F139/100)</f>
      </c>
      <c r="I139" s="33">
        <f>IF($A139="","",IF(COUNTIF('Acente Kayıtları'!$A$2:$A$201,$A139)=0,"Kayıtta yok","Eşleşti"))</f>
      </c>
    </row>
    <row r="140" spans="1:9" x14ac:dyDescent="0.25">
      <c r="A140" s="22"/>
      <c r="G140" s="24">
        <f>IF(OR(E140="",F140=""),"",E140*F140/100)</f>
      </c>
      <c r="I140" s="33">
        <f>IF($A140="","",IF(COUNTIF('Acente Kayıtları'!$A$2:$A$201,$A140)=0,"Kayıtta yok","Eşleşti"))</f>
      </c>
    </row>
    <row r="141" spans="1:9" x14ac:dyDescent="0.25">
      <c r="A141" s="22"/>
      <c r="G141" s="24">
        <f>IF(OR(E141="",F141=""),"",E141*F141/100)</f>
      </c>
      <c r="I141" s="33">
        <f>IF($A141="","",IF(COUNTIF('Acente Kayıtları'!$A$2:$A$201,$A141)=0,"Kayıtta yok","Eşleşti"))</f>
      </c>
    </row>
    <row r="142" spans="1:9" x14ac:dyDescent="0.25">
      <c r="A142" s="22"/>
      <c r="G142" s="24">
        <f>IF(OR(E142="",F142=""),"",E142*F142/100)</f>
      </c>
      <c r="I142" s="33">
        <f>IF($A142="","",IF(COUNTIF('Acente Kayıtları'!$A$2:$A$201,$A142)=0,"Kayıtta yok","Eşleşti"))</f>
      </c>
    </row>
    <row r="143" spans="1:9" x14ac:dyDescent="0.25">
      <c r="A143" s="22"/>
      <c r="G143" s="24">
        <f>IF(OR(E143="",F143=""),"",E143*F143/100)</f>
      </c>
      <c r="I143" s="33">
        <f>IF($A143="","",IF(COUNTIF('Acente Kayıtları'!$A$2:$A$201,$A143)=0,"Kayıtta yok","Eşleşti"))</f>
      </c>
    </row>
    <row r="144" spans="1:9" x14ac:dyDescent="0.25">
      <c r="A144" s="22"/>
      <c r="G144" s="24">
        <f>IF(OR(E144="",F144=""),"",E144*F144/100)</f>
      </c>
      <c r="I144" s="33">
        <f>IF($A144="","",IF(COUNTIF('Acente Kayıtları'!$A$2:$A$201,$A144)=0,"Kayıtta yok","Eşleşti"))</f>
      </c>
    </row>
    <row r="145" spans="1:9" x14ac:dyDescent="0.25">
      <c r="A145" s="22"/>
      <c r="G145" s="24">
        <f>IF(OR(E145="",F145=""),"",E145*F145/100)</f>
      </c>
      <c r="I145" s="33">
        <f>IF($A145="","",IF(COUNTIF('Acente Kayıtları'!$A$2:$A$201,$A145)=0,"Kayıtta yok","Eşleşti"))</f>
      </c>
    </row>
    <row r="146" spans="1:9" x14ac:dyDescent="0.25">
      <c r="A146" s="22"/>
      <c r="G146" s="24">
        <f>IF(OR(E146="",F146=""),"",E146*F146/100)</f>
      </c>
      <c r="I146" s="33">
        <f>IF($A146="","",IF(COUNTIF('Acente Kayıtları'!$A$2:$A$201,$A146)=0,"Kayıtta yok","Eşleşti"))</f>
      </c>
    </row>
    <row r="147" spans="1:9" x14ac:dyDescent="0.25">
      <c r="A147" s="22"/>
      <c r="G147" s="24">
        <f>IF(OR(E147="",F147=""),"",E147*F147/100)</f>
      </c>
      <c r="I147" s="33">
        <f>IF($A147="","",IF(COUNTIF('Acente Kayıtları'!$A$2:$A$201,$A147)=0,"Kayıtta yok","Eşleşti"))</f>
      </c>
    </row>
    <row r="148" spans="1:9" x14ac:dyDescent="0.25">
      <c r="A148" s="22"/>
      <c r="G148" s="24">
        <f>IF(OR(E148="",F148=""),"",E148*F148/100)</f>
      </c>
      <c r="I148" s="33">
        <f>IF($A148="","",IF(COUNTIF('Acente Kayıtları'!$A$2:$A$201,$A148)=0,"Kayıtta yok","Eşleşti"))</f>
      </c>
    </row>
    <row r="149" spans="1:9" x14ac:dyDescent="0.25">
      <c r="A149" s="22"/>
      <c r="G149" s="24">
        <f>IF(OR(E149="",F149=""),"",E149*F149/100)</f>
      </c>
      <c r="I149" s="33">
        <f>IF($A149="","",IF(COUNTIF('Acente Kayıtları'!$A$2:$A$201,$A149)=0,"Kayıtta yok","Eşleşti"))</f>
      </c>
    </row>
    <row r="150" spans="1:9" x14ac:dyDescent="0.25">
      <c r="A150" s="22"/>
      <c r="G150" s="24">
        <f>IF(OR(E150="",F150=""),"",E150*F150/100)</f>
      </c>
      <c r="I150" s="33">
        <f>IF($A150="","",IF(COUNTIF('Acente Kayıtları'!$A$2:$A$201,$A150)=0,"Kayıtta yok","Eşleşti"))</f>
      </c>
    </row>
    <row r="151" spans="1:9" x14ac:dyDescent="0.25">
      <c r="A151" s="22"/>
      <c r="G151" s="24">
        <f>IF(OR(E151="",F151=""),"",E151*F151/100)</f>
      </c>
      <c r="I151" s="33">
        <f>IF($A151="","",IF(COUNTIF('Acente Kayıtları'!$A$2:$A$201,$A151)=0,"Kayıtta yok","Eşleşti"))</f>
      </c>
    </row>
    <row r="152" spans="1:9" x14ac:dyDescent="0.25">
      <c r="A152" s="22"/>
      <c r="G152" s="24">
        <f>IF(OR(E152="",F152=""),"",E152*F152/100)</f>
      </c>
      <c r="I152" s="33">
        <f>IF($A152="","",IF(COUNTIF('Acente Kayıtları'!$A$2:$A$201,$A152)=0,"Kayıtta yok","Eşleşti"))</f>
      </c>
    </row>
    <row r="153" spans="1:9" x14ac:dyDescent="0.25">
      <c r="A153" s="22"/>
      <c r="G153" s="24">
        <f>IF(OR(E153="",F153=""),"",E153*F153/100)</f>
      </c>
      <c r="I153" s="33">
        <f>IF($A153="","",IF(COUNTIF('Acente Kayıtları'!$A$2:$A$201,$A153)=0,"Kayıtta yok","Eşleşti"))</f>
      </c>
    </row>
    <row r="154" spans="1:9" x14ac:dyDescent="0.25">
      <c r="A154" s="22"/>
      <c r="G154" s="24">
        <f>IF(OR(E154="",F154=""),"",E154*F154/100)</f>
      </c>
      <c r="I154" s="33">
        <f>IF($A154="","",IF(COUNTIF('Acente Kayıtları'!$A$2:$A$201,$A154)=0,"Kayıtta yok","Eşleşti"))</f>
      </c>
    </row>
    <row r="155" spans="1:9" x14ac:dyDescent="0.25">
      <c r="A155" s="22"/>
      <c r="G155" s="24">
        <f>IF(OR(E155="",F155=""),"",E155*F155/100)</f>
      </c>
      <c r="I155" s="33">
        <f>IF($A155="","",IF(COUNTIF('Acente Kayıtları'!$A$2:$A$201,$A155)=0,"Kayıtta yok","Eşleşti"))</f>
      </c>
    </row>
    <row r="156" spans="1:9" x14ac:dyDescent="0.25">
      <c r="A156" s="22"/>
      <c r="G156" s="24">
        <f>IF(OR(E156="",F156=""),"",E156*F156/100)</f>
      </c>
      <c r="I156" s="33">
        <f>IF($A156="","",IF(COUNTIF('Acente Kayıtları'!$A$2:$A$201,$A156)=0,"Kayıtta yok","Eşleşti"))</f>
      </c>
    </row>
    <row r="157" spans="1:9" x14ac:dyDescent="0.25">
      <c r="A157" s="22"/>
      <c r="G157" s="24">
        <f>IF(OR(E157="",F157=""),"",E157*F157/100)</f>
      </c>
      <c r="I157" s="33">
        <f>IF($A157="","",IF(COUNTIF('Acente Kayıtları'!$A$2:$A$201,$A157)=0,"Kayıtta yok","Eşleşti"))</f>
      </c>
    </row>
    <row r="158" spans="1:9" x14ac:dyDescent="0.25">
      <c r="A158" s="22"/>
      <c r="G158" s="24">
        <f>IF(OR(E158="",F158=""),"",E158*F158/100)</f>
      </c>
      <c r="I158" s="33">
        <f>IF($A158="","",IF(COUNTIF('Acente Kayıtları'!$A$2:$A$201,$A158)=0,"Kayıtta yok","Eşleşti"))</f>
      </c>
    </row>
    <row r="159" spans="1:9" x14ac:dyDescent="0.25">
      <c r="A159" s="22"/>
      <c r="G159" s="24">
        <f>IF(OR(E159="",F159=""),"",E159*F159/100)</f>
      </c>
      <c r="I159" s="33">
        <f>IF($A159="","",IF(COUNTIF('Acente Kayıtları'!$A$2:$A$201,$A159)=0,"Kayıtta yok","Eşleşti"))</f>
      </c>
    </row>
    <row r="160" spans="1:9" x14ac:dyDescent="0.25">
      <c r="A160" s="22"/>
      <c r="G160" s="24">
        <f>IF(OR(E160="",F160=""),"",E160*F160/100)</f>
      </c>
      <c r="I160" s="33">
        <f>IF($A160="","",IF(COUNTIF('Acente Kayıtları'!$A$2:$A$201,$A160)=0,"Kayıtta yok","Eşleşti"))</f>
      </c>
    </row>
    <row r="161" spans="1:9" x14ac:dyDescent="0.25">
      <c r="A161" s="22"/>
      <c r="G161" s="24">
        <f>IF(OR(E161="",F161=""),"",E161*F161/100)</f>
      </c>
      <c r="I161" s="33">
        <f>IF($A161="","",IF(COUNTIF('Acente Kayıtları'!$A$2:$A$201,$A161)=0,"Kayıtta yok","Eşleşti"))</f>
      </c>
    </row>
    <row r="162" spans="1:9" x14ac:dyDescent="0.25">
      <c r="A162" s="22"/>
      <c r="G162" s="24">
        <f>IF(OR(E162="",F162=""),"",E162*F162/100)</f>
      </c>
      <c r="I162" s="33">
        <f>IF($A162="","",IF(COUNTIF('Acente Kayıtları'!$A$2:$A$201,$A162)=0,"Kayıtta yok","Eşleşti"))</f>
      </c>
    </row>
    <row r="163" spans="1:9" x14ac:dyDescent="0.25">
      <c r="A163" s="22"/>
      <c r="G163" s="24">
        <f>IF(OR(E163="",F163=""),"",E163*F163/100)</f>
      </c>
      <c r="I163" s="33">
        <f>IF($A163="","",IF(COUNTIF('Acente Kayıtları'!$A$2:$A$201,$A163)=0,"Kayıtta yok","Eşleşti"))</f>
      </c>
    </row>
    <row r="164" spans="1:9" x14ac:dyDescent="0.25">
      <c r="A164" s="22"/>
      <c r="G164" s="24">
        <f>IF(OR(E164="",F164=""),"",E164*F164/100)</f>
      </c>
      <c r="I164" s="33">
        <f>IF($A164="","",IF(COUNTIF('Acente Kayıtları'!$A$2:$A$201,$A164)=0,"Kayıtta yok","Eşleşti"))</f>
      </c>
    </row>
    <row r="165" spans="1:9" x14ac:dyDescent="0.25">
      <c r="A165" s="22"/>
      <c r="G165" s="24">
        <f>IF(OR(E165="",F165=""),"",E165*F165/100)</f>
      </c>
      <c r="I165" s="33">
        <f>IF($A165="","",IF(COUNTIF('Acente Kayıtları'!$A$2:$A$201,$A165)=0,"Kayıtta yok","Eşleşti"))</f>
      </c>
    </row>
    <row r="166" spans="1:9" x14ac:dyDescent="0.25">
      <c r="A166" s="22"/>
      <c r="G166" s="24">
        <f>IF(OR(E166="",F166=""),"",E166*F166/100)</f>
      </c>
      <c r="I166" s="33">
        <f>IF($A166="","",IF(COUNTIF('Acente Kayıtları'!$A$2:$A$201,$A166)=0,"Kayıtta yok","Eşleşti"))</f>
      </c>
    </row>
    <row r="167" spans="1:9" x14ac:dyDescent="0.25">
      <c r="A167" s="22"/>
      <c r="G167" s="24">
        <f>IF(OR(E167="",F167=""),"",E167*F167/100)</f>
      </c>
      <c r="I167" s="33">
        <f>IF($A167="","",IF(COUNTIF('Acente Kayıtları'!$A$2:$A$201,$A167)=0,"Kayıtta yok","Eşleşti"))</f>
      </c>
    </row>
    <row r="168" spans="1:9" x14ac:dyDescent="0.25">
      <c r="A168" s="22"/>
      <c r="G168" s="24">
        <f>IF(OR(E168="",F168=""),"",E168*F168/100)</f>
      </c>
      <c r="I168" s="33">
        <f>IF($A168="","",IF(COUNTIF('Acente Kayıtları'!$A$2:$A$201,$A168)=0,"Kayıtta yok","Eşleşti"))</f>
      </c>
    </row>
    <row r="169" spans="1:9" x14ac:dyDescent="0.25">
      <c r="A169" s="22"/>
      <c r="G169" s="24">
        <f>IF(OR(E169="",F169=""),"",E169*F169/100)</f>
      </c>
      <c r="I169" s="33">
        <f>IF($A169="","",IF(COUNTIF('Acente Kayıtları'!$A$2:$A$201,$A169)=0,"Kayıtta yok","Eşleşti"))</f>
      </c>
    </row>
    <row r="170" spans="1:9" x14ac:dyDescent="0.25">
      <c r="A170" s="22"/>
      <c r="G170" s="24">
        <f>IF(OR(E170="",F170=""),"",E170*F170/100)</f>
      </c>
      <c r="I170" s="33">
        <f>IF($A170="","",IF(COUNTIF('Acente Kayıtları'!$A$2:$A$201,$A170)=0,"Kayıtta yok","Eşleşti"))</f>
      </c>
    </row>
    <row r="171" spans="1:9" x14ac:dyDescent="0.25">
      <c r="A171" s="22"/>
      <c r="G171" s="24">
        <f>IF(OR(E171="",F171=""),"",E171*F171/100)</f>
      </c>
      <c r="I171" s="33">
        <f>IF($A171="","",IF(COUNTIF('Acente Kayıtları'!$A$2:$A$201,$A171)=0,"Kayıtta yok","Eşleşti"))</f>
      </c>
    </row>
    <row r="172" spans="1:9" x14ac:dyDescent="0.25">
      <c r="A172" s="22"/>
      <c r="G172" s="24">
        <f>IF(OR(E172="",F172=""),"",E172*F172/100)</f>
      </c>
      <c r="I172" s="33">
        <f>IF($A172="","",IF(COUNTIF('Acente Kayıtları'!$A$2:$A$201,$A172)=0,"Kayıtta yok","Eşleşti"))</f>
      </c>
    </row>
    <row r="173" spans="1:9" x14ac:dyDescent="0.25">
      <c r="A173" s="22"/>
      <c r="G173" s="24">
        <f>IF(OR(E173="",F173=""),"",E173*F173/100)</f>
      </c>
      <c r="I173" s="33">
        <f>IF($A173="","",IF(COUNTIF('Acente Kayıtları'!$A$2:$A$201,$A173)=0,"Kayıtta yok","Eşleşti"))</f>
      </c>
    </row>
    <row r="174" spans="1:9" x14ac:dyDescent="0.25">
      <c r="A174" s="22"/>
      <c r="G174" s="24">
        <f>IF(OR(E174="",F174=""),"",E174*F174/100)</f>
      </c>
      <c r="I174" s="33">
        <f>IF($A174="","",IF(COUNTIF('Acente Kayıtları'!$A$2:$A$201,$A174)=0,"Kayıtta yok","Eşleşti"))</f>
      </c>
    </row>
    <row r="175" spans="1:9" x14ac:dyDescent="0.25">
      <c r="A175" s="22"/>
      <c r="G175" s="24">
        <f>IF(OR(E175="",F175=""),"",E175*F175/100)</f>
      </c>
      <c r="I175" s="33">
        <f>IF($A175="","",IF(COUNTIF('Acente Kayıtları'!$A$2:$A$201,$A175)=0,"Kayıtta yok","Eşleşti"))</f>
      </c>
    </row>
    <row r="176" spans="1:9" x14ac:dyDescent="0.25">
      <c r="A176" s="22"/>
      <c r="G176" s="24">
        <f>IF(OR(E176="",F176=""),"",E176*F176/100)</f>
      </c>
      <c r="I176" s="33">
        <f>IF($A176="","",IF(COUNTIF('Acente Kayıtları'!$A$2:$A$201,$A176)=0,"Kayıtta yok","Eşleşti"))</f>
      </c>
    </row>
    <row r="177" spans="1:9" x14ac:dyDescent="0.25">
      <c r="A177" s="22"/>
      <c r="G177" s="24">
        <f>IF(OR(E177="",F177=""),"",E177*F177/100)</f>
      </c>
      <c r="I177" s="33">
        <f>IF($A177="","",IF(COUNTIF('Acente Kayıtları'!$A$2:$A$201,$A177)=0,"Kayıtta yok","Eşleşti"))</f>
      </c>
    </row>
    <row r="178" spans="1:9" x14ac:dyDescent="0.25">
      <c r="A178" s="22"/>
      <c r="G178" s="24">
        <f>IF(OR(E178="",F178=""),"",E178*F178/100)</f>
      </c>
      <c r="I178" s="33">
        <f>IF($A178="","",IF(COUNTIF('Acente Kayıtları'!$A$2:$A$201,$A178)=0,"Kayıtta yok","Eşleşti"))</f>
      </c>
    </row>
    <row r="179" spans="1:9" x14ac:dyDescent="0.25">
      <c r="A179" s="22"/>
      <c r="G179" s="24">
        <f>IF(OR(E179="",F179=""),"",E179*F179/100)</f>
      </c>
      <c r="I179" s="33">
        <f>IF($A179="","",IF(COUNTIF('Acente Kayıtları'!$A$2:$A$201,$A179)=0,"Kayıtta yok","Eşleşti"))</f>
      </c>
    </row>
    <row r="180" spans="1:9" x14ac:dyDescent="0.25">
      <c r="A180" s="22"/>
      <c r="G180" s="24">
        <f>IF(OR(E180="",F180=""),"",E180*F180/100)</f>
      </c>
      <c r="I180" s="33">
        <f>IF($A180="","",IF(COUNTIF('Acente Kayıtları'!$A$2:$A$201,$A180)=0,"Kayıtta yok","Eşleşti"))</f>
      </c>
    </row>
    <row r="181" spans="1:9" x14ac:dyDescent="0.25">
      <c r="A181" s="22"/>
      <c r="G181" s="24">
        <f>IF(OR(E181="",F181=""),"",E181*F181/100)</f>
      </c>
      <c r="I181" s="33">
        <f>IF($A181="","",IF(COUNTIF('Acente Kayıtları'!$A$2:$A$201,$A181)=0,"Kayıtta yok","Eşleşti"))</f>
      </c>
    </row>
    <row r="182" spans="1:9" x14ac:dyDescent="0.25">
      <c r="A182" s="22"/>
      <c r="G182" s="24">
        <f>IF(OR(E182="",F182=""),"",E182*F182/100)</f>
      </c>
      <c r="I182" s="33">
        <f>IF($A182="","",IF(COUNTIF('Acente Kayıtları'!$A$2:$A$201,$A182)=0,"Kayıtta yok","Eşleşti"))</f>
      </c>
    </row>
    <row r="183" spans="1:9" x14ac:dyDescent="0.25">
      <c r="A183" s="22"/>
      <c r="G183" s="24">
        <f>IF(OR(E183="",F183=""),"",E183*F183/100)</f>
      </c>
      <c r="I183" s="33">
        <f>IF($A183="","",IF(COUNTIF('Acente Kayıtları'!$A$2:$A$201,$A183)=0,"Kayıtta yok","Eşleşti"))</f>
      </c>
    </row>
    <row r="184" spans="1:9" x14ac:dyDescent="0.25">
      <c r="A184" s="22"/>
      <c r="G184" s="24">
        <f>IF(OR(E184="",F184=""),"",E184*F184/100)</f>
      </c>
      <c r="I184" s="33">
        <f>IF($A184="","",IF(COUNTIF('Acente Kayıtları'!$A$2:$A$201,$A184)=0,"Kayıtta yok","Eşleşti"))</f>
      </c>
    </row>
    <row r="185" spans="1:9" x14ac:dyDescent="0.25">
      <c r="A185" s="22"/>
      <c r="G185" s="24">
        <f>IF(OR(E185="",F185=""),"",E185*F185/100)</f>
      </c>
      <c r="I185" s="33">
        <f>IF($A185="","",IF(COUNTIF('Acente Kayıtları'!$A$2:$A$201,$A185)=0,"Kayıtta yok","Eşleşti"))</f>
      </c>
    </row>
    <row r="186" spans="1:9" x14ac:dyDescent="0.25">
      <c r="A186" s="22"/>
      <c r="G186" s="24">
        <f>IF(OR(E186="",F186=""),"",E186*F186/100)</f>
      </c>
      <c r="I186" s="33">
        <f>IF($A186="","",IF(COUNTIF('Acente Kayıtları'!$A$2:$A$201,$A186)=0,"Kayıtta yok","Eşleşti"))</f>
      </c>
    </row>
    <row r="187" spans="1:9" x14ac:dyDescent="0.25">
      <c r="A187" s="22"/>
      <c r="G187" s="24">
        <f>IF(OR(E187="",F187=""),"",E187*F187/100)</f>
      </c>
      <c r="I187" s="33">
        <f>IF($A187="","",IF(COUNTIF('Acente Kayıtları'!$A$2:$A$201,$A187)=0,"Kayıtta yok","Eşleşti"))</f>
      </c>
    </row>
    <row r="188" spans="1:9" x14ac:dyDescent="0.25">
      <c r="A188" s="22"/>
      <c r="G188" s="24">
        <f>IF(OR(E188="",F188=""),"",E188*F188/100)</f>
      </c>
      <c r="I188" s="33">
        <f>IF($A188="","",IF(COUNTIF('Acente Kayıtları'!$A$2:$A$201,$A188)=0,"Kayıtta yok","Eşleşti"))</f>
      </c>
    </row>
    <row r="189" spans="1:9" x14ac:dyDescent="0.25">
      <c r="A189" s="22"/>
      <c r="G189" s="24">
        <f>IF(OR(E189="",F189=""),"",E189*F189/100)</f>
      </c>
      <c r="I189" s="33">
        <f>IF($A189="","",IF(COUNTIF('Acente Kayıtları'!$A$2:$A$201,$A189)=0,"Kayıtta yok","Eşleşti"))</f>
      </c>
    </row>
    <row r="190" spans="1:9" x14ac:dyDescent="0.25">
      <c r="A190" s="22"/>
      <c r="G190" s="24">
        <f>IF(OR(E190="",F190=""),"",E190*F190/100)</f>
      </c>
      <c r="I190" s="33">
        <f>IF($A190="","",IF(COUNTIF('Acente Kayıtları'!$A$2:$A$201,$A190)=0,"Kayıtta yok","Eşleşti"))</f>
      </c>
    </row>
    <row r="191" spans="1:9" x14ac:dyDescent="0.25">
      <c r="A191" s="22"/>
      <c r="G191" s="24">
        <f>IF(OR(E191="",F191=""),"",E191*F191/100)</f>
      </c>
      <c r="I191" s="33">
        <f>IF($A191="","",IF(COUNTIF('Acente Kayıtları'!$A$2:$A$201,$A191)=0,"Kayıtta yok","Eşleşti"))</f>
      </c>
    </row>
    <row r="192" spans="1:9" x14ac:dyDescent="0.25">
      <c r="A192" s="22"/>
      <c r="G192" s="24">
        <f>IF(OR(E192="",F192=""),"",E192*F192/100)</f>
      </c>
      <c r="I192" s="33">
        <f>IF($A192="","",IF(COUNTIF('Acente Kayıtları'!$A$2:$A$201,$A192)=0,"Kayıtta yok","Eşleşti"))</f>
      </c>
    </row>
    <row r="193" spans="1:9" x14ac:dyDescent="0.25">
      <c r="A193" s="22"/>
      <c r="G193" s="24">
        <f>IF(OR(E193="",F193=""),"",E193*F193/100)</f>
      </c>
      <c r="I193" s="33">
        <f>IF($A193="","",IF(COUNTIF('Acente Kayıtları'!$A$2:$A$201,$A193)=0,"Kayıtta yok","Eşleşti"))</f>
      </c>
    </row>
    <row r="194" spans="1:9" x14ac:dyDescent="0.25">
      <c r="A194" s="22"/>
      <c r="G194" s="24">
        <f>IF(OR(E194="",F194=""),"",E194*F194/100)</f>
      </c>
      <c r="I194" s="33">
        <f>IF($A194="","",IF(COUNTIF('Acente Kayıtları'!$A$2:$A$201,$A194)=0,"Kayıtta yok","Eşleşti"))</f>
      </c>
    </row>
    <row r="195" spans="1:9" x14ac:dyDescent="0.25">
      <c r="A195" s="22"/>
      <c r="G195" s="24">
        <f>IF(OR(E195="",F195=""),"",E195*F195/100)</f>
      </c>
      <c r="I195" s="33">
        <f>IF($A195="","",IF(COUNTIF('Acente Kayıtları'!$A$2:$A$201,$A195)=0,"Kayıtta yok","Eşleşti"))</f>
      </c>
    </row>
    <row r="196" spans="1:9" x14ac:dyDescent="0.25">
      <c r="A196" s="22"/>
      <c r="G196" s="24">
        <f>IF(OR(E196="",F196=""),"",E196*F196/100)</f>
      </c>
      <c r="I196" s="33">
        <f>IF($A196="","",IF(COUNTIF('Acente Kayıtları'!$A$2:$A$201,$A196)=0,"Kayıtta yok","Eşleşti"))</f>
      </c>
    </row>
    <row r="197" spans="1:9" x14ac:dyDescent="0.25">
      <c r="A197" s="22"/>
      <c r="G197" s="24">
        <f>IF(OR(E197="",F197=""),"",E197*F197/100)</f>
      </c>
      <c r="I197" s="33">
        <f>IF($A197="","",IF(COUNTIF('Acente Kayıtları'!$A$2:$A$201,$A197)=0,"Kayıtta yok","Eşleşti"))</f>
      </c>
    </row>
    <row r="198" spans="1:9" x14ac:dyDescent="0.25">
      <c r="A198" s="22"/>
      <c r="G198" s="24">
        <f>IF(OR(E198="",F198=""),"",E198*F198/100)</f>
      </c>
      <c r="I198" s="33">
        <f>IF($A198="","",IF(COUNTIF('Acente Kayıtları'!$A$2:$A$201,$A198)=0,"Kayıtta yok","Eşleşti"))</f>
      </c>
    </row>
    <row r="199" spans="1:9" x14ac:dyDescent="0.25">
      <c r="A199" s="22"/>
      <c r="G199" s="24">
        <f>IF(OR(E199="",F199=""),"",E199*F199/100)</f>
      </c>
      <c r="I199" s="33">
        <f>IF($A199="","",IF(COUNTIF('Acente Kayıtları'!$A$2:$A$201,$A199)=0,"Kayıtta yok","Eşleşti"))</f>
      </c>
    </row>
    <row r="200" spans="1:9" x14ac:dyDescent="0.25">
      <c r="A200" s="22"/>
      <c r="G200" s="24">
        <f>IF(OR(E200="",F200=""),"",E200*F200/100)</f>
      </c>
      <c r="I200" s="33">
        <f>IF($A200="","",IF(COUNTIF('Acente Kayıtları'!$A$2:$A$201,$A200)=0,"Kayıtta yok","Eşleşti"))</f>
      </c>
    </row>
    <row r="201" spans="1:9" x14ac:dyDescent="0.25">
      <c r="A201" s="22"/>
      <c r="G201" s="24">
        <f>IF(OR(E201="",F201=""),"",E201*F201/100)</f>
      </c>
      <c r="I201" s="33">
        <f>IF($A201="","",IF(COUNTIF('Acente Kayıtları'!$A$2:$A$201,$A201)=0,"Kayıtta yok","Eşleşti"))</f>
      </c>
    </row>
  </sheetData>
  <autoFilter ref="A1:J1"/>
  <conditionalFormatting sqref="I2:I201">
    <cfRule type="expression" dxfId="4" priority="1">
      <formula>$I2="Kayıtta yok"</formula>
    </cfRule>
    <cfRule type="expression" dxfId="5" priority="2">
      <formula>$I2="Eşleşti"</formula>
    </cfRule>
  </conditionalFormatting>
  <dataValidations count="3">
    <dataValidation type="list" allowBlank="1" showErrorMessage="1" errorStyle="warning" errorTitle="Liste dışı değer" error="Ayarlar sayfasındaki branş listesinden seçin." sqref="C2:C201">
      <formula1>Branslar</formula1>
    </dataValidation>
    <dataValidation type="decimal" allowBlank="1" showErrorMessage="1" errorStyle="warning" errorTitle="Komisyon oranı" error="Oranı yüzde olarak yazın: 12 girerseniz komisyon primin %12'si olur." sqref="F2:F201">
      <formula1>0</formula1>
      <formula2>100</formula2>
    </dataValidation>
    <dataValidation type="list" allowBlank="1" showErrorMessage="1" errorStyle="warning" errorTitle="Liste dışı değer" error="Tahsil edildi, Tahsilat bekliyor, Taksitli veya İptal / iade." sqref="H2:H201">
      <formula1>OdemeDurumlari</formula1>
    </dataValidation>
  </dataValidations>
  <hyperlinks>
    <hyperlink ref="L1" r:id="rId1" tooltip="https://acentekolay.com/araclar"/>
  </hyperlinks>
  <pageMargins left="0.4" right="0.4" top="0.6" bottom="0.6" header="0.3" footer="0.3"/>
  <pageSetup paperSize="9" orientation="landscape" fitToWidth="1" fitToHeight="0"/>
  <headerFooter>
    <oddHeader>&amp;LŞirket Ekstresi&amp;R&amp;D</oddHeader>
    <oddFooter>&amp;L&amp;"Calibri,Bold"acentekolay.com&amp;C&amp;"Calibri,Regular"Ücretsiz sigorta araçları: acentekolay.com/araclar&amp;R&amp;"Calibri,Regular"Sayfa &amp;P / &amp;N</oddFooter>
    <evenFooter>&amp;L&amp;"Calibri,Bold"acentekolay.com&amp;C&amp;"Calibri,Regular"Ücretsiz sigorta araçları: acentekolay.com/araclar&amp;R&amp;"Calibri,Regular"Sayfa &amp;P / &amp;N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  <pageSetUpPr fitToPage="1"/>
  </sheetPr>
  <dimension ref="A1:L201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19" style="22" customWidth="1"/>
    <col min="2" max="2" width="30" customWidth="1"/>
    <col min="3" max="3" width="14" customWidth="1"/>
    <col min="4" max="4" width="14" style="23" customWidth="1"/>
    <col min="5" max="5" width="15" style="24" customWidth="1"/>
    <col min="6" max="6" width="13" style="25" customWidth="1"/>
    <col min="7" max="7" width="16" style="24" customWidth="1"/>
    <col min="8" max="8" width="17" customWidth="1"/>
    <col min="9" max="9" width="15" customWidth="1"/>
    <col min="10" max="10" width="26" customWidth="1"/>
  </cols>
  <sheetData>
    <row r="1" ht="34" customHeight="1" spans="1:12" x14ac:dyDescent="0.25">
      <c r="A1" s="26" t="s">
        <v>47</v>
      </c>
      <c r="B1" s="12" t="s">
        <v>48</v>
      </c>
      <c r="C1" s="12" t="s">
        <v>49</v>
      </c>
      <c r="D1" s="12" t="s">
        <v>50</v>
      </c>
      <c r="E1" s="12" t="s">
        <v>51</v>
      </c>
      <c r="F1" s="12" t="s">
        <v>52</v>
      </c>
      <c r="G1" s="12" t="s">
        <v>53</v>
      </c>
      <c r="H1" s="12" t="s">
        <v>54</v>
      </c>
      <c r="I1" s="12" t="s">
        <v>55</v>
      </c>
      <c r="J1" s="12" t="s">
        <v>56</v>
      </c>
      <c r="L1" s="2" t="s">
        <v>1</v>
      </c>
    </row>
    <row r="2" spans="1:12" x14ac:dyDescent="0.25">
      <c r="A2" s="27" t="s">
        <v>57</v>
      </c>
      <c r="B2" s="28" t="s">
        <v>58</v>
      </c>
      <c r="C2" s="28" t="s">
        <v>59</v>
      </c>
      <c r="D2" s="29">
        <v>46120</v>
      </c>
      <c r="E2" s="30">
        <v>9450</v>
      </c>
      <c r="F2" s="31">
        <v>12</v>
      </c>
      <c r="G2" s="30">
        <f>IF(OR(E2="",F2=""),"",E2*F2/100)</f>
      </c>
      <c r="H2" s="28" t="s">
        <v>60</v>
      </c>
      <c r="I2" s="32">
        <f>IF($A2="","",IF(COUNTIF('Şirket Ekstresi'!$A$2:$A$201,$A2)=0,"Ekstrede yok","Eşleşti"))</f>
      </c>
      <c r="J2" s="28" t="s">
        <v>61</v>
      </c>
      <c r="L2" s="4" t="s">
        <v>3</v>
      </c>
    </row>
    <row r="3" spans="1:10" x14ac:dyDescent="0.25">
      <c r="A3" s="27" t="s">
        <v>62</v>
      </c>
      <c r="B3" s="28" t="s">
        <v>63</v>
      </c>
      <c r="C3" s="28" t="s">
        <v>64</v>
      </c>
      <c r="D3" s="29">
        <v>46127</v>
      </c>
      <c r="E3" s="30">
        <v>27800</v>
      </c>
      <c r="F3" s="31">
        <v>15</v>
      </c>
      <c r="G3" s="30">
        <f>IF(OR(E3="",F3=""),"",E3*F3/100)</f>
      </c>
      <c r="H3" s="28" t="s">
        <v>65</v>
      </c>
      <c r="I3" s="32">
        <f>IF($A3="","",IF(COUNTIF('Şirket Ekstresi'!$A$2:$A$201,$A3)=0,"Ekstrede yok","Eşleşti"))</f>
      </c>
      <c r="J3" s="28" t="s">
        <v>61</v>
      </c>
    </row>
    <row r="4" spans="1:10" x14ac:dyDescent="0.25">
      <c r="A4" s="27" t="s">
        <v>66</v>
      </c>
      <c r="B4" s="28" t="s">
        <v>67</v>
      </c>
      <c r="C4" s="28" t="s">
        <v>68</v>
      </c>
      <c r="D4" s="29">
        <v>46134</v>
      </c>
      <c r="E4" s="30">
        <v>2140</v>
      </c>
      <c r="F4" s="31">
        <v>11</v>
      </c>
      <c r="G4" s="30">
        <f>IF(OR(E4="",F4=""),"",E4*F4/100)</f>
      </c>
      <c r="H4" s="28" t="s">
        <v>60</v>
      </c>
      <c r="I4" s="32">
        <f>IF($A4="","",IF(COUNTIF('Şirket Ekstresi'!$A$2:$A$201,$A4)=0,"Ekstrede yok","Eşleşti"))</f>
      </c>
      <c r="J4" s="28" t="s">
        <v>61</v>
      </c>
    </row>
    <row r="5" spans="1:10" x14ac:dyDescent="0.25">
      <c r="A5" s="27" t="s">
        <v>69</v>
      </c>
      <c r="B5" s="28" t="s">
        <v>70</v>
      </c>
      <c r="C5" s="28" t="s">
        <v>71</v>
      </c>
      <c r="D5" s="29">
        <v>46148</v>
      </c>
      <c r="E5" s="30">
        <v>12850</v>
      </c>
      <c r="F5" s="31">
        <v>14</v>
      </c>
      <c r="G5" s="30">
        <f>IF(OR(E5="",F5=""),"",E5*F5/100)</f>
      </c>
      <c r="H5" s="28" t="s">
        <v>60</v>
      </c>
      <c r="I5" s="32">
        <f>IF($A5="","",IF(COUNTIF('Şirket Ekstresi'!$A$2:$A$201,$A5)=0,"Ekstrede yok","Eşleşti"))</f>
      </c>
      <c r="J5" s="28" t="s">
        <v>61</v>
      </c>
    </row>
    <row r="6" spans="1:10" x14ac:dyDescent="0.25">
      <c r="A6" s="27" t="s">
        <v>72</v>
      </c>
      <c r="B6" s="28" t="s">
        <v>73</v>
      </c>
      <c r="C6" s="28" t="s">
        <v>74</v>
      </c>
      <c r="D6" s="29">
        <v>46156</v>
      </c>
      <c r="E6" s="30">
        <v>41600</v>
      </c>
      <c r="F6" s="31">
        <v>12</v>
      </c>
      <c r="G6" s="30">
        <f>IF(OR(E6="",F6=""),"",E6*F6/100)</f>
      </c>
      <c r="H6" s="28" t="s">
        <v>75</v>
      </c>
      <c r="I6" s="32">
        <f>IF($A6="","",IF(COUNTIF('Şirket Ekstresi'!$A$2:$A$201,$A6)=0,"Ekstrede yok","Eşleşti"))</f>
      </c>
      <c r="J6" s="28" t="s">
        <v>61</v>
      </c>
    </row>
    <row r="7" spans="1:10" x14ac:dyDescent="0.25">
      <c r="A7" s="27" t="s">
        <v>76</v>
      </c>
      <c r="B7" s="28" t="s">
        <v>77</v>
      </c>
      <c r="C7" s="28" t="s">
        <v>78</v>
      </c>
      <c r="D7" s="29">
        <v>46163</v>
      </c>
      <c r="E7" s="30">
        <v>18750</v>
      </c>
      <c r="F7" s="31">
        <v>17</v>
      </c>
      <c r="G7" s="30">
        <f>IF(OR(E7="",F7=""),"",E7*F7/100)</f>
      </c>
      <c r="H7" s="28" t="s">
        <v>60</v>
      </c>
      <c r="I7" s="32">
        <f>IF($A7="","",IF(COUNTIF('Şirket Ekstresi'!$A$2:$A$201,$A7)=0,"Ekstrede yok","Eşleşti"))</f>
      </c>
      <c r="J7" s="28" t="s">
        <v>61</v>
      </c>
    </row>
    <row r="8" spans="1:10" x14ac:dyDescent="0.25">
      <c r="A8" s="27" t="s">
        <v>79</v>
      </c>
      <c r="B8" s="28" t="s">
        <v>80</v>
      </c>
      <c r="C8" s="28" t="s">
        <v>64</v>
      </c>
      <c r="D8" s="29">
        <v>46176</v>
      </c>
      <c r="E8" s="30">
        <v>33200</v>
      </c>
      <c r="F8" s="31">
        <v>15</v>
      </c>
      <c r="G8" s="30">
        <f>IF(OR(E8="",F8=""),"",E8*F8/100)</f>
      </c>
      <c r="H8" s="28" t="s">
        <v>65</v>
      </c>
      <c r="I8" s="32">
        <f>IF($A8="","",IF(COUNTIF('Şirket Ekstresi'!$A$2:$A$201,$A8)=0,"Ekstrede yok","Eşleşti"))</f>
      </c>
      <c r="J8" s="28" t="s">
        <v>61</v>
      </c>
    </row>
    <row r="9" spans="1:10" x14ac:dyDescent="0.25">
      <c r="A9" s="27" t="s">
        <v>86</v>
      </c>
      <c r="B9" s="28" t="s">
        <v>87</v>
      </c>
      <c r="C9" s="28" t="s">
        <v>88</v>
      </c>
      <c r="D9" s="29">
        <v>46198</v>
      </c>
      <c r="E9" s="30">
        <v>15400</v>
      </c>
      <c r="F9" s="31">
        <v>13</v>
      </c>
      <c r="G9" s="30">
        <f>IF(OR(E9="",F9=""),"",E9*F9/100)</f>
      </c>
      <c r="H9" s="28" t="s">
        <v>75</v>
      </c>
      <c r="I9" s="32">
        <f>IF($A9="","",IF(COUNTIF('Şirket Ekstresi'!$A$2:$A$201,$A9)=0,"Ekstrede yok","Eşleşti"))</f>
      </c>
      <c r="J9" s="28" t="s">
        <v>61</v>
      </c>
    </row>
    <row r="10" spans="1:9" x14ac:dyDescent="0.25">
      <c r="A10" s="22"/>
      <c r="G10" s="24">
        <f>IF(OR(E10="",F10=""),"",E10*F10/100)</f>
      </c>
      <c r="I10" s="33">
        <f>IF($A10="","",IF(COUNTIF('Şirket Ekstresi'!$A$2:$A$201,$A10)=0,"Ekstrede yok","Eşleşti"))</f>
      </c>
    </row>
    <row r="11" spans="1:9" x14ac:dyDescent="0.25">
      <c r="A11" s="22"/>
      <c r="G11" s="24">
        <f>IF(OR(E11="",F11=""),"",E11*F11/100)</f>
      </c>
      <c r="I11" s="33">
        <f>IF($A11="","",IF(COUNTIF('Şirket Ekstresi'!$A$2:$A$201,$A11)=0,"Ekstrede yok","Eşleşti"))</f>
      </c>
    </row>
    <row r="12" spans="1:9" x14ac:dyDescent="0.25">
      <c r="A12" s="22"/>
      <c r="G12" s="24">
        <f>IF(OR(E12="",F12=""),"",E12*F12/100)</f>
      </c>
      <c r="I12" s="33">
        <f>IF($A12="","",IF(COUNTIF('Şirket Ekstresi'!$A$2:$A$201,$A12)=0,"Ekstrede yok","Eşleşti"))</f>
      </c>
    </row>
    <row r="13" spans="1:9" x14ac:dyDescent="0.25">
      <c r="A13" s="22"/>
      <c r="G13" s="24">
        <f>IF(OR(E13="",F13=""),"",E13*F13/100)</f>
      </c>
      <c r="I13" s="33">
        <f>IF($A13="","",IF(COUNTIF('Şirket Ekstresi'!$A$2:$A$201,$A13)=0,"Ekstrede yok","Eşleşti"))</f>
      </c>
    </row>
    <row r="14" spans="1:9" x14ac:dyDescent="0.25">
      <c r="A14" s="22"/>
      <c r="G14" s="24">
        <f>IF(OR(E14="",F14=""),"",E14*F14/100)</f>
      </c>
      <c r="I14" s="33">
        <f>IF($A14="","",IF(COUNTIF('Şirket Ekstresi'!$A$2:$A$201,$A14)=0,"Ekstrede yok","Eşleşti"))</f>
      </c>
    </row>
    <row r="15" spans="1:9" x14ac:dyDescent="0.25">
      <c r="A15" s="22"/>
      <c r="G15" s="24">
        <f>IF(OR(E15="",F15=""),"",E15*F15/100)</f>
      </c>
      <c r="I15" s="33">
        <f>IF($A15="","",IF(COUNTIF('Şirket Ekstresi'!$A$2:$A$201,$A15)=0,"Ekstrede yok","Eşleşti"))</f>
      </c>
    </row>
    <row r="16" spans="1:9" x14ac:dyDescent="0.25">
      <c r="A16" s="22"/>
      <c r="G16" s="24">
        <f>IF(OR(E16="",F16=""),"",E16*F16/100)</f>
      </c>
      <c r="I16" s="33">
        <f>IF($A16="","",IF(COUNTIF('Şirket Ekstresi'!$A$2:$A$201,$A16)=0,"Ekstrede yok","Eşleşti"))</f>
      </c>
    </row>
    <row r="17" spans="1:9" x14ac:dyDescent="0.25">
      <c r="A17" s="22"/>
      <c r="G17" s="24">
        <f>IF(OR(E17="",F17=""),"",E17*F17/100)</f>
      </c>
      <c r="I17" s="33">
        <f>IF($A17="","",IF(COUNTIF('Şirket Ekstresi'!$A$2:$A$201,$A17)=0,"Ekstrede yok","Eşleşti"))</f>
      </c>
    </row>
    <row r="18" spans="1:9" x14ac:dyDescent="0.25">
      <c r="A18" s="22"/>
      <c r="G18" s="24">
        <f>IF(OR(E18="",F18=""),"",E18*F18/100)</f>
      </c>
      <c r="I18" s="33">
        <f>IF($A18="","",IF(COUNTIF('Şirket Ekstresi'!$A$2:$A$201,$A18)=0,"Ekstrede yok","Eşleşti"))</f>
      </c>
    </row>
    <row r="19" spans="1:9" x14ac:dyDescent="0.25">
      <c r="A19" s="22"/>
      <c r="G19" s="24">
        <f>IF(OR(E19="",F19=""),"",E19*F19/100)</f>
      </c>
      <c r="I19" s="33">
        <f>IF($A19="","",IF(COUNTIF('Şirket Ekstresi'!$A$2:$A$201,$A19)=0,"Ekstrede yok","Eşleşti"))</f>
      </c>
    </row>
    <row r="20" spans="1:9" x14ac:dyDescent="0.25">
      <c r="A20" s="22"/>
      <c r="G20" s="24">
        <f>IF(OR(E20="",F20=""),"",E20*F20/100)</f>
      </c>
      <c r="I20" s="33">
        <f>IF($A20="","",IF(COUNTIF('Şirket Ekstresi'!$A$2:$A$201,$A20)=0,"Ekstrede yok","Eşleşti"))</f>
      </c>
    </row>
    <row r="21" spans="1:9" x14ac:dyDescent="0.25">
      <c r="A21" s="22"/>
      <c r="G21" s="24">
        <f>IF(OR(E21="",F21=""),"",E21*F21/100)</f>
      </c>
      <c r="I21" s="33">
        <f>IF($A21="","",IF(COUNTIF('Şirket Ekstresi'!$A$2:$A$201,$A21)=0,"Ekstrede yok","Eşleşti"))</f>
      </c>
    </row>
    <row r="22" spans="1:9" x14ac:dyDescent="0.25">
      <c r="A22" s="22"/>
      <c r="G22" s="24">
        <f>IF(OR(E22="",F22=""),"",E22*F22/100)</f>
      </c>
      <c r="I22" s="33">
        <f>IF($A22="","",IF(COUNTIF('Şirket Ekstresi'!$A$2:$A$201,$A22)=0,"Ekstrede yok","Eşleşti"))</f>
      </c>
    </row>
    <row r="23" spans="1:9" x14ac:dyDescent="0.25">
      <c r="A23" s="22"/>
      <c r="G23" s="24">
        <f>IF(OR(E23="",F23=""),"",E23*F23/100)</f>
      </c>
      <c r="I23" s="33">
        <f>IF($A23="","",IF(COUNTIF('Şirket Ekstresi'!$A$2:$A$201,$A23)=0,"Ekstrede yok","Eşleşti"))</f>
      </c>
    </row>
    <row r="24" spans="1:9" x14ac:dyDescent="0.25">
      <c r="A24" s="22"/>
      <c r="G24" s="24">
        <f>IF(OR(E24="",F24=""),"",E24*F24/100)</f>
      </c>
      <c r="I24" s="33">
        <f>IF($A24="","",IF(COUNTIF('Şirket Ekstresi'!$A$2:$A$201,$A24)=0,"Ekstrede yok","Eşleşti"))</f>
      </c>
    </row>
    <row r="25" spans="1:9" x14ac:dyDescent="0.25">
      <c r="A25" s="22"/>
      <c r="G25" s="24">
        <f>IF(OR(E25="",F25=""),"",E25*F25/100)</f>
      </c>
      <c r="I25" s="33">
        <f>IF($A25="","",IF(COUNTIF('Şirket Ekstresi'!$A$2:$A$201,$A25)=0,"Ekstrede yok","Eşleşti"))</f>
      </c>
    </row>
    <row r="26" spans="1:9" x14ac:dyDescent="0.25">
      <c r="A26" s="22"/>
      <c r="G26" s="24">
        <f>IF(OR(E26="",F26=""),"",E26*F26/100)</f>
      </c>
      <c r="I26" s="33">
        <f>IF($A26="","",IF(COUNTIF('Şirket Ekstresi'!$A$2:$A$201,$A26)=0,"Ekstrede yok","Eşleşti"))</f>
      </c>
    </row>
    <row r="27" spans="1:9" x14ac:dyDescent="0.25">
      <c r="A27" s="22"/>
      <c r="G27" s="24">
        <f>IF(OR(E27="",F27=""),"",E27*F27/100)</f>
      </c>
      <c r="I27" s="33">
        <f>IF($A27="","",IF(COUNTIF('Şirket Ekstresi'!$A$2:$A$201,$A27)=0,"Ekstrede yok","Eşleşti"))</f>
      </c>
    </row>
    <row r="28" spans="1:9" x14ac:dyDescent="0.25">
      <c r="A28" s="22"/>
      <c r="G28" s="24">
        <f>IF(OR(E28="",F28=""),"",E28*F28/100)</f>
      </c>
      <c r="I28" s="33">
        <f>IF($A28="","",IF(COUNTIF('Şirket Ekstresi'!$A$2:$A$201,$A28)=0,"Ekstrede yok","Eşleşti"))</f>
      </c>
    </row>
    <row r="29" spans="1:9" x14ac:dyDescent="0.25">
      <c r="A29" s="22"/>
      <c r="G29" s="24">
        <f>IF(OR(E29="",F29=""),"",E29*F29/100)</f>
      </c>
      <c r="I29" s="33">
        <f>IF($A29="","",IF(COUNTIF('Şirket Ekstresi'!$A$2:$A$201,$A29)=0,"Ekstrede yok","Eşleşti"))</f>
      </c>
    </row>
    <row r="30" spans="1:9" x14ac:dyDescent="0.25">
      <c r="A30" s="22"/>
      <c r="G30" s="24">
        <f>IF(OR(E30="",F30=""),"",E30*F30/100)</f>
      </c>
      <c r="I30" s="33">
        <f>IF($A30="","",IF(COUNTIF('Şirket Ekstresi'!$A$2:$A$201,$A30)=0,"Ekstrede yok","Eşleşti"))</f>
      </c>
    </row>
    <row r="31" spans="1:9" x14ac:dyDescent="0.25">
      <c r="A31" s="22"/>
      <c r="G31" s="24">
        <f>IF(OR(E31="",F31=""),"",E31*F31/100)</f>
      </c>
      <c r="I31" s="33">
        <f>IF($A31="","",IF(COUNTIF('Şirket Ekstresi'!$A$2:$A$201,$A31)=0,"Ekstrede yok","Eşleşti"))</f>
      </c>
    </row>
    <row r="32" spans="1:9" x14ac:dyDescent="0.25">
      <c r="A32" s="22"/>
      <c r="G32" s="24">
        <f>IF(OR(E32="",F32=""),"",E32*F32/100)</f>
      </c>
      <c r="I32" s="33">
        <f>IF($A32="","",IF(COUNTIF('Şirket Ekstresi'!$A$2:$A$201,$A32)=0,"Ekstrede yok","Eşleşti"))</f>
      </c>
    </row>
    <row r="33" spans="1:9" x14ac:dyDescent="0.25">
      <c r="A33" s="22"/>
      <c r="G33" s="24">
        <f>IF(OR(E33="",F33=""),"",E33*F33/100)</f>
      </c>
      <c r="I33" s="33">
        <f>IF($A33="","",IF(COUNTIF('Şirket Ekstresi'!$A$2:$A$201,$A33)=0,"Ekstrede yok","Eşleşti"))</f>
      </c>
    </row>
    <row r="34" spans="1:9" x14ac:dyDescent="0.25">
      <c r="A34" s="22"/>
      <c r="G34" s="24">
        <f>IF(OR(E34="",F34=""),"",E34*F34/100)</f>
      </c>
      <c r="I34" s="33">
        <f>IF($A34="","",IF(COUNTIF('Şirket Ekstresi'!$A$2:$A$201,$A34)=0,"Ekstrede yok","Eşleşti"))</f>
      </c>
    </row>
    <row r="35" spans="1:9" x14ac:dyDescent="0.25">
      <c r="A35" s="22"/>
      <c r="G35" s="24">
        <f>IF(OR(E35="",F35=""),"",E35*F35/100)</f>
      </c>
      <c r="I35" s="33">
        <f>IF($A35="","",IF(COUNTIF('Şirket Ekstresi'!$A$2:$A$201,$A35)=0,"Ekstrede yok","Eşleşti"))</f>
      </c>
    </row>
    <row r="36" spans="1:9" x14ac:dyDescent="0.25">
      <c r="A36" s="22"/>
      <c r="G36" s="24">
        <f>IF(OR(E36="",F36=""),"",E36*F36/100)</f>
      </c>
      <c r="I36" s="33">
        <f>IF($A36="","",IF(COUNTIF('Şirket Ekstresi'!$A$2:$A$201,$A36)=0,"Ekstrede yok","Eşleşti"))</f>
      </c>
    </row>
    <row r="37" spans="1:9" x14ac:dyDescent="0.25">
      <c r="A37" s="22"/>
      <c r="G37" s="24">
        <f>IF(OR(E37="",F37=""),"",E37*F37/100)</f>
      </c>
      <c r="I37" s="33">
        <f>IF($A37="","",IF(COUNTIF('Şirket Ekstresi'!$A$2:$A$201,$A37)=0,"Ekstrede yok","Eşleşti"))</f>
      </c>
    </row>
    <row r="38" spans="1:9" x14ac:dyDescent="0.25">
      <c r="A38" s="22"/>
      <c r="G38" s="24">
        <f>IF(OR(E38="",F38=""),"",E38*F38/100)</f>
      </c>
      <c r="I38" s="33">
        <f>IF($A38="","",IF(COUNTIF('Şirket Ekstresi'!$A$2:$A$201,$A38)=0,"Ekstrede yok","Eşleşti"))</f>
      </c>
    </row>
    <row r="39" spans="1:9" x14ac:dyDescent="0.25">
      <c r="A39" s="22"/>
      <c r="G39" s="24">
        <f>IF(OR(E39="",F39=""),"",E39*F39/100)</f>
      </c>
      <c r="I39" s="33">
        <f>IF($A39="","",IF(COUNTIF('Şirket Ekstresi'!$A$2:$A$201,$A39)=0,"Ekstrede yok","Eşleşti"))</f>
      </c>
    </row>
    <row r="40" spans="1:9" x14ac:dyDescent="0.25">
      <c r="A40" s="22"/>
      <c r="G40" s="24">
        <f>IF(OR(E40="",F40=""),"",E40*F40/100)</f>
      </c>
      <c r="I40" s="33">
        <f>IF($A40="","",IF(COUNTIF('Şirket Ekstresi'!$A$2:$A$201,$A40)=0,"Ekstrede yok","Eşleşti"))</f>
      </c>
    </row>
    <row r="41" spans="1:9" x14ac:dyDescent="0.25">
      <c r="A41" s="22"/>
      <c r="G41" s="24">
        <f>IF(OR(E41="",F41=""),"",E41*F41/100)</f>
      </c>
      <c r="I41" s="33">
        <f>IF($A41="","",IF(COUNTIF('Şirket Ekstresi'!$A$2:$A$201,$A41)=0,"Ekstrede yok","Eşleşti"))</f>
      </c>
    </row>
    <row r="42" spans="1:9" x14ac:dyDescent="0.25">
      <c r="A42" s="22"/>
      <c r="G42" s="24">
        <f>IF(OR(E42="",F42=""),"",E42*F42/100)</f>
      </c>
      <c r="I42" s="33">
        <f>IF($A42="","",IF(COUNTIF('Şirket Ekstresi'!$A$2:$A$201,$A42)=0,"Ekstrede yok","Eşleşti"))</f>
      </c>
    </row>
    <row r="43" spans="1:9" x14ac:dyDescent="0.25">
      <c r="A43" s="22"/>
      <c r="G43" s="24">
        <f>IF(OR(E43="",F43=""),"",E43*F43/100)</f>
      </c>
      <c r="I43" s="33">
        <f>IF($A43="","",IF(COUNTIF('Şirket Ekstresi'!$A$2:$A$201,$A43)=0,"Ekstrede yok","Eşleşti"))</f>
      </c>
    </row>
    <row r="44" spans="1:9" x14ac:dyDescent="0.25">
      <c r="A44" s="22"/>
      <c r="G44" s="24">
        <f>IF(OR(E44="",F44=""),"",E44*F44/100)</f>
      </c>
      <c r="I44" s="33">
        <f>IF($A44="","",IF(COUNTIF('Şirket Ekstresi'!$A$2:$A$201,$A44)=0,"Ekstrede yok","Eşleşti"))</f>
      </c>
    </row>
    <row r="45" spans="1:9" x14ac:dyDescent="0.25">
      <c r="A45" s="22"/>
      <c r="G45" s="24">
        <f>IF(OR(E45="",F45=""),"",E45*F45/100)</f>
      </c>
      <c r="I45" s="33">
        <f>IF($A45="","",IF(COUNTIF('Şirket Ekstresi'!$A$2:$A$201,$A45)=0,"Ekstrede yok","Eşleşti"))</f>
      </c>
    </row>
    <row r="46" spans="1:9" x14ac:dyDescent="0.25">
      <c r="A46" s="22"/>
      <c r="G46" s="24">
        <f>IF(OR(E46="",F46=""),"",E46*F46/100)</f>
      </c>
      <c r="I46" s="33">
        <f>IF($A46="","",IF(COUNTIF('Şirket Ekstresi'!$A$2:$A$201,$A46)=0,"Ekstrede yok","Eşleşti"))</f>
      </c>
    </row>
    <row r="47" spans="1:9" x14ac:dyDescent="0.25">
      <c r="A47" s="22"/>
      <c r="G47" s="24">
        <f>IF(OR(E47="",F47=""),"",E47*F47/100)</f>
      </c>
      <c r="I47" s="33">
        <f>IF($A47="","",IF(COUNTIF('Şirket Ekstresi'!$A$2:$A$201,$A47)=0,"Ekstrede yok","Eşleşti"))</f>
      </c>
    </row>
    <row r="48" spans="1:9" x14ac:dyDescent="0.25">
      <c r="A48" s="22"/>
      <c r="G48" s="24">
        <f>IF(OR(E48="",F48=""),"",E48*F48/100)</f>
      </c>
      <c r="I48" s="33">
        <f>IF($A48="","",IF(COUNTIF('Şirket Ekstresi'!$A$2:$A$201,$A48)=0,"Ekstrede yok","Eşleşti"))</f>
      </c>
    </row>
    <row r="49" spans="1:9" x14ac:dyDescent="0.25">
      <c r="A49" s="22"/>
      <c r="G49" s="24">
        <f>IF(OR(E49="",F49=""),"",E49*F49/100)</f>
      </c>
      <c r="I49" s="33">
        <f>IF($A49="","",IF(COUNTIF('Şirket Ekstresi'!$A$2:$A$201,$A49)=0,"Ekstrede yok","Eşleşti"))</f>
      </c>
    </row>
    <row r="50" spans="1:9" x14ac:dyDescent="0.25">
      <c r="A50" s="22"/>
      <c r="G50" s="24">
        <f>IF(OR(E50="",F50=""),"",E50*F50/100)</f>
      </c>
      <c r="I50" s="33">
        <f>IF($A50="","",IF(COUNTIF('Şirket Ekstresi'!$A$2:$A$201,$A50)=0,"Ekstrede yok","Eşleşti"))</f>
      </c>
    </row>
    <row r="51" spans="1:9" x14ac:dyDescent="0.25">
      <c r="A51" s="22"/>
      <c r="G51" s="24">
        <f>IF(OR(E51="",F51=""),"",E51*F51/100)</f>
      </c>
      <c r="I51" s="33">
        <f>IF($A51="","",IF(COUNTIF('Şirket Ekstresi'!$A$2:$A$201,$A51)=0,"Ekstrede yok","Eşleşti"))</f>
      </c>
    </row>
    <row r="52" spans="1:9" x14ac:dyDescent="0.25">
      <c r="A52" s="22"/>
      <c r="G52" s="24">
        <f>IF(OR(E52="",F52=""),"",E52*F52/100)</f>
      </c>
      <c r="I52" s="33">
        <f>IF($A52="","",IF(COUNTIF('Şirket Ekstresi'!$A$2:$A$201,$A52)=0,"Ekstrede yok","Eşleşti"))</f>
      </c>
    </row>
    <row r="53" spans="1:9" x14ac:dyDescent="0.25">
      <c r="A53" s="22"/>
      <c r="G53" s="24">
        <f>IF(OR(E53="",F53=""),"",E53*F53/100)</f>
      </c>
      <c r="I53" s="33">
        <f>IF($A53="","",IF(COUNTIF('Şirket Ekstresi'!$A$2:$A$201,$A53)=0,"Ekstrede yok","Eşleşti"))</f>
      </c>
    </row>
    <row r="54" spans="1:9" x14ac:dyDescent="0.25">
      <c r="A54" s="22"/>
      <c r="G54" s="24">
        <f>IF(OR(E54="",F54=""),"",E54*F54/100)</f>
      </c>
      <c r="I54" s="33">
        <f>IF($A54="","",IF(COUNTIF('Şirket Ekstresi'!$A$2:$A$201,$A54)=0,"Ekstrede yok","Eşleşti"))</f>
      </c>
    </row>
    <row r="55" spans="1:9" x14ac:dyDescent="0.25">
      <c r="A55" s="22"/>
      <c r="G55" s="24">
        <f>IF(OR(E55="",F55=""),"",E55*F55/100)</f>
      </c>
      <c r="I55" s="33">
        <f>IF($A55="","",IF(COUNTIF('Şirket Ekstresi'!$A$2:$A$201,$A55)=0,"Ekstrede yok","Eşleşti"))</f>
      </c>
    </row>
    <row r="56" spans="1:9" x14ac:dyDescent="0.25">
      <c r="A56" s="22"/>
      <c r="G56" s="24">
        <f>IF(OR(E56="",F56=""),"",E56*F56/100)</f>
      </c>
      <c r="I56" s="33">
        <f>IF($A56="","",IF(COUNTIF('Şirket Ekstresi'!$A$2:$A$201,$A56)=0,"Ekstrede yok","Eşleşti"))</f>
      </c>
    </row>
    <row r="57" spans="1:9" x14ac:dyDescent="0.25">
      <c r="A57" s="22"/>
      <c r="G57" s="24">
        <f>IF(OR(E57="",F57=""),"",E57*F57/100)</f>
      </c>
      <c r="I57" s="33">
        <f>IF($A57="","",IF(COUNTIF('Şirket Ekstresi'!$A$2:$A$201,$A57)=0,"Ekstrede yok","Eşleşti"))</f>
      </c>
    </row>
    <row r="58" spans="1:9" x14ac:dyDescent="0.25">
      <c r="A58" s="22"/>
      <c r="G58" s="24">
        <f>IF(OR(E58="",F58=""),"",E58*F58/100)</f>
      </c>
      <c r="I58" s="33">
        <f>IF($A58="","",IF(COUNTIF('Şirket Ekstresi'!$A$2:$A$201,$A58)=0,"Ekstrede yok","Eşleşti"))</f>
      </c>
    </row>
    <row r="59" spans="1:9" x14ac:dyDescent="0.25">
      <c r="A59" s="22"/>
      <c r="G59" s="24">
        <f>IF(OR(E59="",F59=""),"",E59*F59/100)</f>
      </c>
      <c r="I59" s="33">
        <f>IF($A59="","",IF(COUNTIF('Şirket Ekstresi'!$A$2:$A$201,$A59)=0,"Ekstrede yok","Eşleşti"))</f>
      </c>
    </row>
    <row r="60" spans="1:9" x14ac:dyDescent="0.25">
      <c r="A60" s="22"/>
      <c r="G60" s="24">
        <f>IF(OR(E60="",F60=""),"",E60*F60/100)</f>
      </c>
      <c r="I60" s="33">
        <f>IF($A60="","",IF(COUNTIF('Şirket Ekstresi'!$A$2:$A$201,$A60)=0,"Ekstrede yok","Eşleşti"))</f>
      </c>
    </row>
    <row r="61" spans="1:9" x14ac:dyDescent="0.25">
      <c r="A61" s="22"/>
      <c r="G61" s="24">
        <f>IF(OR(E61="",F61=""),"",E61*F61/100)</f>
      </c>
      <c r="I61" s="33">
        <f>IF($A61="","",IF(COUNTIF('Şirket Ekstresi'!$A$2:$A$201,$A61)=0,"Ekstrede yok","Eşleşti"))</f>
      </c>
    </row>
    <row r="62" spans="1:9" x14ac:dyDescent="0.25">
      <c r="A62" s="22"/>
      <c r="G62" s="24">
        <f>IF(OR(E62="",F62=""),"",E62*F62/100)</f>
      </c>
      <c r="I62" s="33">
        <f>IF($A62="","",IF(COUNTIF('Şirket Ekstresi'!$A$2:$A$201,$A62)=0,"Ekstrede yok","Eşleşti"))</f>
      </c>
    </row>
    <row r="63" spans="1:9" x14ac:dyDescent="0.25">
      <c r="A63" s="22"/>
      <c r="G63" s="24">
        <f>IF(OR(E63="",F63=""),"",E63*F63/100)</f>
      </c>
      <c r="I63" s="33">
        <f>IF($A63="","",IF(COUNTIF('Şirket Ekstresi'!$A$2:$A$201,$A63)=0,"Ekstrede yok","Eşleşti"))</f>
      </c>
    </row>
    <row r="64" spans="1:9" x14ac:dyDescent="0.25">
      <c r="A64" s="22"/>
      <c r="G64" s="24">
        <f>IF(OR(E64="",F64=""),"",E64*F64/100)</f>
      </c>
      <c r="I64" s="33">
        <f>IF($A64="","",IF(COUNTIF('Şirket Ekstresi'!$A$2:$A$201,$A64)=0,"Ekstrede yok","Eşleşti"))</f>
      </c>
    </row>
    <row r="65" spans="1:9" x14ac:dyDescent="0.25">
      <c r="A65" s="22"/>
      <c r="G65" s="24">
        <f>IF(OR(E65="",F65=""),"",E65*F65/100)</f>
      </c>
      <c r="I65" s="33">
        <f>IF($A65="","",IF(COUNTIF('Şirket Ekstresi'!$A$2:$A$201,$A65)=0,"Ekstrede yok","Eşleşti"))</f>
      </c>
    </row>
    <row r="66" spans="1:9" x14ac:dyDescent="0.25">
      <c r="A66" s="22"/>
      <c r="G66" s="24">
        <f>IF(OR(E66="",F66=""),"",E66*F66/100)</f>
      </c>
      <c r="I66" s="33">
        <f>IF($A66="","",IF(COUNTIF('Şirket Ekstresi'!$A$2:$A$201,$A66)=0,"Ekstrede yok","Eşleşti"))</f>
      </c>
    </row>
    <row r="67" spans="1:9" x14ac:dyDescent="0.25">
      <c r="A67" s="22"/>
      <c r="G67" s="24">
        <f>IF(OR(E67="",F67=""),"",E67*F67/100)</f>
      </c>
      <c r="I67" s="33">
        <f>IF($A67="","",IF(COUNTIF('Şirket Ekstresi'!$A$2:$A$201,$A67)=0,"Ekstrede yok","Eşleşti"))</f>
      </c>
    </row>
    <row r="68" spans="1:9" x14ac:dyDescent="0.25">
      <c r="A68" s="22"/>
      <c r="G68" s="24">
        <f>IF(OR(E68="",F68=""),"",E68*F68/100)</f>
      </c>
      <c r="I68" s="33">
        <f>IF($A68="","",IF(COUNTIF('Şirket Ekstresi'!$A$2:$A$201,$A68)=0,"Ekstrede yok","Eşleşti"))</f>
      </c>
    </row>
    <row r="69" spans="1:9" x14ac:dyDescent="0.25">
      <c r="A69" s="22"/>
      <c r="G69" s="24">
        <f>IF(OR(E69="",F69=""),"",E69*F69/100)</f>
      </c>
      <c r="I69" s="33">
        <f>IF($A69="","",IF(COUNTIF('Şirket Ekstresi'!$A$2:$A$201,$A69)=0,"Ekstrede yok","Eşleşti"))</f>
      </c>
    </row>
    <row r="70" spans="1:9" x14ac:dyDescent="0.25">
      <c r="A70" s="22"/>
      <c r="G70" s="24">
        <f>IF(OR(E70="",F70=""),"",E70*F70/100)</f>
      </c>
      <c r="I70" s="33">
        <f>IF($A70="","",IF(COUNTIF('Şirket Ekstresi'!$A$2:$A$201,$A70)=0,"Ekstrede yok","Eşleşti"))</f>
      </c>
    </row>
    <row r="71" spans="1:9" x14ac:dyDescent="0.25">
      <c r="A71" s="22"/>
      <c r="G71" s="24">
        <f>IF(OR(E71="",F71=""),"",E71*F71/100)</f>
      </c>
      <c r="I71" s="33">
        <f>IF($A71="","",IF(COUNTIF('Şirket Ekstresi'!$A$2:$A$201,$A71)=0,"Ekstrede yok","Eşleşti"))</f>
      </c>
    </row>
    <row r="72" spans="1:9" x14ac:dyDescent="0.25">
      <c r="A72" s="22"/>
      <c r="G72" s="24">
        <f>IF(OR(E72="",F72=""),"",E72*F72/100)</f>
      </c>
      <c r="I72" s="33">
        <f>IF($A72="","",IF(COUNTIF('Şirket Ekstresi'!$A$2:$A$201,$A72)=0,"Ekstrede yok","Eşleşti"))</f>
      </c>
    </row>
    <row r="73" spans="1:9" x14ac:dyDescent="0.25">
      <c r="A73" s="22"/>
      <c r="G73" s="24">
        <f>IF(OR(E73="",F73=""),"",E73*F73/100)</f>
      </c>
      <c r="I73" s="33">
        <f>IF($A73="","",IF(COUNTIF('Şirket Ekstresi'!$A$2:$A$201,$A73)=0,"Ekstrede yok","Eşleşti"))</f>
      </c>
    </row>
    <row r="74" spans="1:9" x14ac:dyDescent="0.25">
      <c r="A74" s="22"/>
      <c r="G74" s="24">
        <f>IF(OR(E74="",F74=""),"",E74*F74/100)</f>
      </c>
      <c r="I74" s="33">
        <f>IF($A74="","",IF(COUNTIF('Şirket Ekstresi'!$A$2:$A$201,$A74)=0,"Ekstrede yok","Eşleşti"))</f>
      </c>
    </row>
    <row r="75" spans="1:9" x14ac:dyDescent="0.25">
      <c r="A75" s="22"/>
      <c r="G75" s="24">
        <f>IF(OR(E75="",F75=""),"",E75*F75/100)</f>
      </c>
      <c r="I75" s="33">
        <f>IF($A75="","",IF(COUNTIF('Şirket Ekstresi'!$A$2:$A$201,$A75)=0,"Ekstrede yok","Eşleşti"))</f>
      </c>
    </row>
    <row r="76" spans="1:9" x14ac:dyDescent="0.25">
      <c r="A76" s="22"/>
      <c r="G76" s="24">
        <f>IF(OR(E76="",F76=""),"",E76*F76/100)</f>
      </c>
      <c r="I76" s="33">
        <f>IF($A76="","",IF(COUNTIF('Şirket Ekstresi'!$A$2:$A$201,$A76)=0,"Ekstrede yok","Eşleşti"))</f>
      </c>
    </row>
    <row r="77" spans="1:9" x14ac:dyDescent="0.25">
      <c r="A77" s="22"/>
      <c r="G77" s="24">
        <f>IF(OR(E77="",F77=""),"",E77*F77/100)</f>
      </c>
      <c r="I77" s="33">
        <f>IF($A77="","",IF(COUNTIF('Şirket Ekstresi'!$A$2:$A$201,$A77)=0,"Ekstrede yok","Eşleşti"))</f>
      </c>
    </row>
    <row r="78" spans="1:9" x14ac:dyDescent="0.25">
      <c r="A78" s="22"/>
      <c r="G78" s="24">
        <f>IF(OR(E78="",F78=""),"",E78*F78/100)</f>
      </c>
      <c r="I78" s="33">
        <f>IF($A78="","",IF(COUNTIF('Şirket Ekstresi'!$A$2:$A$201,$A78)=0,"Ekstrede yok","Eşleşti"))</f>
      </c>
    </row>
    <row r="79" spans="1:9" x14ac:dyDescent="0.25">
      <c r="A79" s="22"/>
      <c r="G79" s="24">
        <f>IF(OR(E79="",F79=""),"",E79*F79/100)</f>
      </c>
      <c r="I79" s="33">
        <f>IF($A79="","",IF(COUNTIF('Şirket Ekstresi'!$A$2:$A$201,$A79)=0,"Ekstrede yok","Eşleşti"))</f>
      </c>
    </row>
    <row r="80" spans="1:9" x14ac:dyDescent="0.25">
      <c r="A80" s="22"/>
      <c r="G80" s="24">
        <f>IF(OR(E80="",F80=""),"",E80*F80/100)</f>
      </c>
      <c r="I80" s="33">
        <f>IF($A80="","",IF(COUNTIF('Şirket Ekstresi'!$A$2:$A$201,$A80)=0,"Ekstrede yok","Eşleşti"))</f>
      </c>
    </row>
    <row r="81" spans="1:9" x14ac:dyDescent="0.25">
      <c r="A81" s="22"/>
      <c r="G81" s="24">
        <f>IF(OR(E81="",F81=""),"",E81*F81/100)</f>
      </c>
      <c r="I81" s="33">
        <f>IF($A81="","",IF(COUNTIF('Şirket Ekstresi'!$A$2:$A$201,$A81)=0,"Ekstrede yok","Eşleşti"))</f>
      </c>
    </row>
    <row r="82" spans="1:9" x14ac:dyDescent="0.25">
      <c r="A82" s="22"/>
      <c r="G82" s="24">
        <f>IF(OR(E82="",F82=""),"",E82*F82/100)</f>
      </c>
      <c r="I82" s="33">
        <f>IF($A82="","",IF(COUNTIF('Şirket Ekstresi'!$A$2:$A$201,$A82)=0,"Ekstrede yok","Eşleşti"))</f>
      </c>
    </row>
    <row r="83" spans="1:9" x14ac:dyDescent="0.25">
      <c r="A83" s="22"/>
      <c r="G83" s="24">
        <f>IF(OR(E83="",F83=""),"",E83*F83/100)</f>
      </c>
      <c r="I83" s="33">
        <f>IF($A83="","",IF(COUNTIF('Şirket Ekstresi'!$A$2:$A$201,$A83)=0,"Ekstrede yok","Eşleşti"))</f>
      </c>
    </row>
    <row r="84" spans="1:9" x14ac:dyDescent="0.25">
      <c r="A84" s="22"/>
      <c r="G84" s="24">
        <f>IF(OR(E84="",F84=""),"",E84*F84/100)</f>
      </c>
      <c r="I84" s="33">
        <f>IF($A84="","",IF(COUNTIF('Şirket Ekstresi'!$A$2:$A$201,$A84)=0,"Ekstrede yok","Eşleşti"))</f>
      </c>
    </row>
    <row r="85" spans="1:9" x14ac:dyDescent="0.25">
      <c r="A85" s="22"/>
      <c r="G85" s="24">
        <f>IF(OR(E85="",F85=""),"",E85*F85/100)</f>
      </c>
      <c r="I85" s="33">
        <f>IF($A85="","",IF(COUNTIF('Şirket Ekstresi'!$A$2:$A$201,$A85)=0,"Ekstrede yok","Eşleşti"))</f>
      </c>
    </row>
    <row r="86" spans="1:9" x14ac:dyDescent="0.25">
      <c r="A86" s="22"/>
      <c r="G86" s="24">
        <f>IF(OR(E86="",F86=""),"",E86*F86/100)</f>
      </c>
      <c r="I86" s="33">
        <f>IF($A86="","",IF(COUNTIF('Şirket Ekstresi'!$A$2:$A$201,$A86)=0,"Ekstrede yok","Eşleşti"))</f>
      </c>
    </row>
    <row r="87" spans="1:9" x14ac:dyDescent="0.25">
      <c r="A87" s="22"/>
      <c r="G87" s="24">
        <f>IF(OR(E87="",F87=""),"",E87*F87/100)</f>
      </c>
      <c r="I87" s="33">
        <f>IF($A87="","",IF(COUNTIF('Şirket Ekstresi'!$A$2:$A$201,$A87)=0,"Ekstrede yok","Eşleşti"))</f>
      </c>
    </row>
    <row r="88" spans="1:9" x14ac:dyDescent="0.25">
      <c r="A88" s="22"/>
      <c r="G88" s="24">
        <f>IF(OR(E88="",F88=""),"",E88*F88/100)</f>
      </c>
      <c r="I88" s="33">
        <f>IF($A88="","",IF(COUNTIF('Şirket Ekstresi'!$A$2:$A$201,$A88)=0,"Ekstrede yok","Eşleşti"))</f>
      </c>
    </row>
    <row r="89" spans="1:9" x14ac:dyDescent="0.25">
      <c r="A89" s="22"/>
      <c r="G89" s="24">
        <f>IF(OR(E89="",F89=""),"",E89*F89/100)</f>
      </c>
      <c r="I89" s="33">
        <f>IF($A89="","",IF(COUNTIF('Şirket Ekstresi'!$A$2:$A$201,$A89)=0,"Ekstrede yok","Eşleşti"))</f>
      </c>
    </row>
    <row r="90" spans="1:9" x14ac:dyDescent="0.25">
      <c r="A90" s="22"/>
      <c r="G90" s="24">
        <f>IF(OR(E90="",F90=""),"",E90*F90/100)</f>
      </c>
      <c r="I90" s="33">
        <f>IF($A90="","",IF(COUNTIF('Şirket Ekstresi'!$A$2:$A$201,$A90)=0,"Ekstrede yok","Eşleşti"))</f>
      </c>
    </row>
    <row r="91" spans="1:9" x14ac:dyDescent="0.25">
      <c r="A91" s="22"/>
      <c r="G91" s="24">
        <f>IF(OR(E91="",F91=""),"",E91*F91/100)</f>
      </c>
      <c r="I91" s="33">
        <f>IF($A91="","",IF(COUNTIF('Şirket Ekstresi'!$A$2:$A$201,$A91)=0,"Ekstrede yok","Eşleşti"))</f>
      </c>
    </row>
    <row r="92" spans="1:9" x14ac:dyDescent="0.25">
      <c r="A92" s="22"/>
      <c r="G92" s="24">
        <f>IF(OR(E92="",F92=""),"",E92*F92/100)</f>
      </c>
      <c r="I92" s="33">
        <f>IF($A92="","",IF(COUNTIF('Şirket Ekstresi'!$A$2:$A$201,$A92)=0,"Ekstrede yok","Eşleşti"))</f>
      </c>
    </row>
    <row r="93" spans="1:9" x14ac:dyDescent="0.25">
      <c r="A93" s="22"/>
      <c r="G93" s="24">
        <f>IF(OR(E93="",F93=""),"",E93*F93/100)</f>
      </c>
      <c r="I93" s="33">
        <f>IF($A93="","",IF(COUNTIF('Şirket Ekstresi'!$A$2:$A$201,$A93)=0,"Ekstrede yok","Eşleşti"))</f>
      </c>
    </row>
    <row r="94" spans="1:9" x14ac:dyDescent="0.25">
      <c r="A94" s="22"/>
      <c r="G94" s="24">
        <f>IF(OR(E94="",F94=""),"",E94*F94/100)</f>
      </c>
      <c r="I94" s="33">
        <f>IF($A94="","",IF(COUNTIF('Şirket Ekstresi'!$A$2:$A$201,$A94)=0,"Ekstrede yok","Eşleşti"))</f>
      </c>
    </row>
    <row r="95" spans="1:9" x14ac:dyDescent="0.25">
      <c r="A95" s="22"/>
      <c r="G95" s="24">
        <f>IF(OR(E95="",F95=""),"",E95*F95/100)</f>
      </c>
      <c r="I95" s="33">
        <f>IF($A95="","",IF(COUNTIF('Şirket Ekstresi'!$A$2:$A$201,$A95)=0,"Ekstrede yok","Eşleşti"))</f>
      </c>
    </row>
    <row r="96" spans="1:9" x14ac:dyDescent="0.25">
      <c r="A96" s="22"/>
      <c r="G96" s="24">
        <f>IF(OR(E96="",F96=""),"",E96*F96/100)</f>
      </c>
      <c r="I96" s="33">
        <f>IF($A96="","",IF(COUNTIF('Şirket Ekstresi'!$A$2:$A$201,$A96)=0,"Ekstrede yok","Eşleşti"))</f>
      </c>
    </row>
    <row r="97" spans="1:9" x14ac:dyDescent="0.25">
      <c r="A97" s="22"/>
      <c r="G97" s="24">
        <f>IF(OR(E97="",F97=""),"",E97*F97/100)</f>
      </c>
      <c r="I97" s="33">
        <f>IF($A97="","",IF(COUNTIF('Şirket Ekstresi'!$A$2:$A$201,$A97)=0,"Ekstrede yok","Eşleşti"))</f>
      </c>
    </row>
    <row r="98" spans="1:9" x14ac:dyDescent="0.25">
      <c r="A98" s="22"/>
      <c r="G98" s="24">
        <f>IF(OR(E98="",F98=""),"",E98*F98/100)</f>
      </c>
      <c r="I98" s="33">
        <f>IF($A98="","",IF(COUNTIF('Şirket Ekstresi'!$A$2:$A$201,$A98)=0,"Ekstrede yok","Eşleşti"))</f>
      </c>
    </row>
    <row r="99" spans="1:9" x14ac:dyDescent="0.25">
      <c r="A99" s="22"/>
      <c r="G99" s="24">
        <f>IF(OR(E99="",F99=""),"",E99*F99/100)</f>
      </c>
      <c r="I99" s="33">
        <f>IF($A99="","",IF(COUNTIF('Şirket Ekstresi'!$A$2:$A$201,$A99)=0,"Ekstrede yok","Eşleşti"))</f>
      </c>
    </row>
    <row r="100" spans="1:9" x14ac:dyDescent="0.25">
      <c r="A100" s="22"/>
      <c r="G100" s="24">
        <f>IF(OR(E100="",F100=""),"",E100*F100/100)</f>
      </c>
      <c r="I100" s="33">
        <f>IF($A100="","",IF(COUNTIF('Şirket Ekstresi'!$A$2:$A$201,$A100)=0,"Ekstrede yok","Eşleşti"))</f>
      </c>
    </row>
    <row r="101" spans="1:9" x14ac:dyDescent="0.25">
      <c r="A101" s="22"/>
      <c r="G101" s="24">
        <f>IF(OR(E101="",F101=""),"",E101*F101/100)</f>
      </c>
      <c r="I101" s="33">
        <f>IF($A101="","",IF(COUNTIF('Şirket Ekstresi'!$A$2:$A$201,$A101)=0,"Ekstrede yok","Eşleşti"))</f>
      </c>
    </row>
    <row r="102" spans="1:9" x14ac:dyDescent="0.25">
      <c r="A102" s="22"/>
      <c r="G102" s="24">
        <f>IF(OR(E102="",F102=""),"",E102*F102/100)</f>
      </c>
      <c r="I102" s="33">
        <f>IF($A102="","",IF(COUNTIF('Şirket Ekstresi'!$A$2:$A$201,$A102)=0,"Ekstrede yok","Eşleşti"))</f>
      </c>
    </row>
    <row r="103" spans="1:9" x14ac:dyDescent="0.25">
      <c r="A103" s="22"/>
      <c r="G103" s="24">
        <f>IF(OR(E103="",F103=""),"",E103*F103/100)</f>
      </c>
      <c r="I103" s="33">
        <f>IF($A103="","",IF(COUNTIF('Şirket Ekstresi'!$A$2:$A$201,$A103)=0,"Ekstrede yok","Eşleşti"))</f>
      </c>
    </row>
    <row r="104" spans="1:9" x14ac:dyDescent="0.25">
      <c r="A104" s="22"/>
      <c r="G104" s="24">
        <f>IF(OR(E104="",F104=""),"",E104*F104/100)</f>
      </c>
      <c r="I104" s="33">
        <f>IF($A104="","",IF(COUNTIF('Şirket Ekstresi'!$A$2:$A$201,$A104)=0,"Ekstrede yok","Eşleşti"))</f>
      </c>
    </row>
    <row r="105" spans="1:9" x14ac:dyDescent="0.25">
      <c r="A105" s="22"/>
      <c r="G105" s="24">
        <f>IF(OR(E105="",F105=""),"",E105*F105/100)</f>
      </c>
      <c r="I105" s="33">
        <f>IF($A105="","",IF(COUNTIF('Şirket Ekstresi'!$A$2:$A$201,$A105)=0,"Ekstrede yok","Eşleşti"))</f>
      </c>
    </row>
    <row r="106" spans="1:9" x14ac:dyDescent="0.25">
      <c r="A106" s="22"/>
      <c r="G106" s="24">
        <f>IF(OR(E106="",F106=""),"",E106*F106/100)</f>
      </c>
      <c r="I106" s="33">
        <f>IF($A106="","",IF(COUNTIF('Şirket Ekstresi'!$A$2:$A$201,$A106)=0,"Ekstrede yok","Eşleşti"))</f>
      </c>
    </row>
    <row r="107" spans="1:9" x14ac:dyDescent="0.25">
      <c r="A107" s="22"/>
      <c r="G107" s="24">
        <f>IF(OR(E107="",F107=""),"",E107*F107/100)</f>
      </c>
      <c r="I107" s="33">
        <f>IF($A107="","",IF(COUNTIF('Şirket Ekstresi'!$A$2:$A$201,$A107)=0,"Ekstrede yok","Eşleşti"))</f>
      </c>
    </row>
    <row r="108" spans="1:9" x14ac:dyDescent="0.25">
      <c r="A108" s="22"/>
      <c r="G108" s="24">
        <f>IF(OR(E108="",F108=""),"",E108*F108/100)</f>
      </c>
      <c r="I108" s="33">
        <f>IF($A108="","",IF(COUNTIF('Şirket Ekstresi'!$A$2:$A$201,$A108)=0,"Ekstrede yok","Eşleşti"))</f>
      </c>
    </row>
    <row r="109" spans="1:9" x14ac:dyDescent="0.25">
      <c r="A109" s="22"/>
      <c r="G109" s="24">
        <f>IF(OR(E109="",F109=""),"",E109*F109/100)</f>
      </c>
      <c r="I109" s="33">
        <f>IF($A109="","",IF(COUNTIF('Şirket Ekstresi'!$A$2:$A$201,$A109)=0,"Ekstrede yok","Eşleşti"))</f>
      </c>
    </row>
    <row r="110" spans="1:9" x14ac:dyDescent="0.25">
      <c r="A110" s="22"/>
      <c r="G110" s="24">
        <f>IF(OR(E110="",F110=""),"",E110*F110/100)</f>
      </c>
      <c r="I110" s="33">
        <f>IF($A110="","",IF(COUNTIF('Şirket Ekstresi'!$A$2:$A$201,$A110)=0,"Ekstrede yok","Eşleşti"))</f>
      </c>
    </row>
    <row r="111" spans="1:9" x14ac:dyDescent="0.25">
      <c r="A111" s="22"/>
      <c r="G111" s="24">
        <f>IF(OR(E111="",F111=""),"",E111*F111/100)</f>
      </c>
      <c r="I111" s="33">
        <f>IF($A111="","",IF(COUNTIF('Şirket Ekstresi'!$A$2:$A$201,$A111)=0,"Ekstrede yok","Eşleşti"))</f>
      </c>
    </row>
    <row r="112" spans="1:9" x14ac:dyDescent="0.25">
      <c r="A112" s="22"/>
      <c r="G112" s="24">
        <f>IF(OR(E112="",F112=""),"",E112*F112/100)</f>
      </c>
      <c r="I112" s="33">
        <f>IF($A112="","",IF(COUNTIF('Şirket Ekstresi'!$A$2:$A$201,$A112)=0,"Ekstrede yok","Eşleşti"))</f>
      </c>
    </row>
    <row r="113" spans="1:9" x14ac:dyDescent="0.25">
      <c r="A113" s="22"/>
      <c r="G113" s="24">
        <f>IF(OR(E113="",F113=""),"",E113*F113/100)</f>
      </c>
      <c r="I113" s="33">
        <f>IF($A113="","",IF(COUNTIF('Şirket Ekstresi'!$A$2:$A$201,$A113)=0,"Ekstrede yok","Eşleşti"))</f>
      </c>
    </row>
    <row r="114" spans="1:9" x14ac:dyDescent="0.25">
      <c r="A114" s="22"/>
      <c r="G114" s="24">
        <f>IF(OR(E114="",F114=""),"",E114*F114/100)</f>
      </c>
      <c r="I114" s="33">
        <f>IF($A114="","",IF(COUNTIF('Şirket Ekstresi'!$A$2:$A$201,$A114)=0,"Ekstrede yok","Eşleşti"))</f>
      </c>
    </row>
    <row r="115" spans="1:9" x14ac:dyDescent="0.25">
      <c r="A115" s="22"/>
      <c r="G115" s="24">
        <f>IF(OR(E115="",F115=""),"",E115*F115/100)</f>
      </c>
      <c r="I115" s="33">
        <f>IF($A115="","",IF(COUNTIF('Şirket Ekstresi'!$A$2:$A$201,$A115)=0,"Ekstrede yok","Eşleşti"))</f>
      </c>
    </row>
    <row r="116" spans="1:9" x14ac:dyDescent="0.25">
      <c r="A116" s="22"/>
      <c r="G116" s="24">
        <f>IF(OR(E116="",F116=""),"",E116*F116/100)</f>
      </c>
      <c r="I116" s="33">
        <f>IF($A116="","",IF(COUNTIF('Şirket Ekstresi'!$A$2:$A$201,$A116)=0,"Ekstrede yok","Eşleşti"))</f>
      </c>
    </row>
    <row r="117" spans="1:9" x14ac:dyDescent="0.25">
      <c r="A117" s="22"/>
      <c r="G117" s="24">
        <f>IF(OR(E117="",F117=""),"",E117*F117/100)</f>
      </c>
      <c r="I117" s="33">
        <f>IF($A117="","",IF(COUNTIF('Şirket Ekstresi'!$A$2:$A$201,$A117)=0,"Ekstrede yok","Eşleşti"))</f>
      </c>
    </row>
    <row r="118" spans="1:9" x14ac:dyDescent="0.25">
      <c r="A118" s="22"/>
      <c r="G118" s="24">
        <f>IF(OR(E118="",F118=""),"",E118*F118/100)</f>
      </c>
      <c r="I118" s="33">
        <f>IF($A118="","",IF(COUNTIF('Şirket Ekstresi'!$A$2:$A$201,$A118)=0,"Ekstrede yok","Eşleşti"))</f>
      </c>
    </row>
    <row r="119" spans="1:9" x14ac:dyDescent="0.25">
      <c r="A119" s="22"/>
      <c r="G119" s="24">
        <f>IF(OR(E119="",F119=""),"",E119*F119/100)</f>
      </c>
      <c r="I119" s="33">
        <f>IF($A119="","",IF(COUNTIF('Şirket Ekstresi'!$A$2:$A$201,$A119)=0,"Ekstrede yok","Eşleşti"))</f>
      </c>
    </row>
    <row r="120" spans="1:9" x14ac:dyDescent="0.25">
      <c r="A120" s="22"/>
      <c r="G120" s="24">
        <f>IF(OR(E120="",F120=""),"",E120*F120/100)</f>
      </c>
      <c r="I120" s="33">
        <f>IF($A120="","",IF(COUNTIF('Şirket Ekstresi'!$A$2:$A$201,$A120)=0,"Ekstrede yok","Eşleşti"))</f>
      </c>
    </row>
    <row r="121" spans="1:9" x14ac:dyDescent="0.25">
      <c r="A121" s="22"/>
      <c r="G121" s="24">
        <f>IF(OR(E121="",F121=""),"",E121*F121/100)</f>
      </c>
      <c r="I121" s="33">
        <f>IF($A121="","",IF(COUNTIF('Şirket Ekstresi'!$A$2:$A$201,$A121)=0,"Ekstrede yok","Eşleşti"))</f>
      </c>
    </row>
    <row r="122" spans="1:9" x14ac:dyDescent="0.25">
      <c r="A122" s="22"/>
      <c r="G122" s="24">
        <f>IF(OR(E122="",F122=""),"",E122*F122/100)</f>
      </c>
      <c r="I122" s="33">
        <f>IF($A122="","",IF(COUNTIF('Şirket Ekstresi'!$A$2:$A$201,$A122)=0,"Ekstrede yok","Eşleşti"))</f>
      </c>
    </row>
    <row r="123" spans="1:9" x14ac:dyDescent="0.25">
      <c r="A123" s="22"/>
      <c r="G123" s="24">
        <f>IF(OR(E123="",F123=""),"",E123*F123/100)</f>
      </c>
      <c r="I123" s="33">
        <f>IF($A123="","",IF(COUNTIF('Şirket Ekstresi'!$A$2:$A$201,$A123)=0,"Ekstrede yok","Eşleşti"))</f>
      </c>
    </row>
    <row r="124" spans="1:9" x14ac:dyDescent="0.25">
      <c r="A124" s="22"/>
      <c r="G124" s="24">
        <f>IF(OR(E124="",F124=""),"",E124*F124/100)</f>
      </c>
      <c r="I124" s="33">
        <f>IF($A124="","",IF(COUNTIF('Şirket Ekstresi'!$A$2:$A$201,$A124)=0,"Ekstrede yok","Eşleşti"))</f>
      </c>
    </row>
    <row r="125" spans="1:9" x14ac:dyDescent="0.25">
      <c r="A125" s="22"/>
      <c r="G125" s="24">
        <f>IF(OR(E125="",F125=""),"",E125*F125/100)</f>
      </c>
      <c r="I125" s="33">
        <f>IF($A125="","",IF(COUNTIF('Şirket Ekstresi'!$A$2:$A$201,$A125)=0,"Ekstrede yok","Eşleşti"))</f>
      </c>
    </row>
    <row r="126" spans="1:9" x14ac:dyDescent="0.25">
      <c r="A126" s="22"/>
      <c r="G126" s="24">
        <f>IF(OR(E126="",F126=""),"",E126*F126/100)</f>
      </c>
      <c r="I126" s="33">
        <f>IF($A126="","",IF(COUNTIF('Şirket Ekstresi'!$A$2:$A$201,$A126)=0,"Ekstrede yok","Eşleşti"))</f>
      </c>
    </row>
    <row r="127" spans="1:9" x14ac:dyDescent="0.25">
      <c r="A127" s="22"/>
      <c r="G127" s="24">
        <f>IF(OR(E127="",F127=""),"",E127*F127/100)</f>
      </c>
      <c r="I127" s="33">
        <f>IF($A127="","",IF(COUNTIF('Şirket Ekstresi'!$A$2:$A$201,$A127)=0,"Ekstrede yok","Eşleşti"))</f>
      </c>
    </row>
    <row r="128" spans="1:9" x14ac:dyDescent="0.25">
      <c r="A128" s="22"/>
      <c r="G128" s="24">
        <f>IF(OR(E128="",F128=""),"",E128*F128/100)</f>
      </c>
      <c r="I128" s="33">
        <f>IF($A128="","",IF(COUNTIF('Şirket Ekstresi'!$A$2:$A$201,$A128)=0,"Ekstrede yok","Eşleşti"))</f>
      </c>
    </row>
    <row r="129" spans="1:9" x14ac:dyDescent="0.25">
      <c r="A129" s="22"/>
      <c r="G129" s="24">
        <f>IF(OR(E129="",F129=""),"",E129*F129/100)</f>
      </c>
      <c r="I129" s="33">
        <f>IF($A129="","",IF(COUNTIF('Şirket Ekstresi'!$A$2:$A$201,$A129)=0,"Ekstrede yok","Eşleşti"))</f>
      </c>
    </row>
    <row r="130" spans="1:9" x14ac:dyDescent="0.25">
      <c r="A130" s="22"/>
      <c r="G130" s="24">
        <f>IF(OR(E130="",F130=""),"",E130*F130/100)</f>
      </c>
      <c r="I130" s="33">
        <f>IF($A130="","",IF(COUNTIF('Şirket Ekstresi'!$A$2:$A$201,$A130)=0,"Ekstrede yok","Eşleşti"))</f>
      </c>
    </row>
    <row r="131" spans="1:9" x14ac:dyDescent="0.25">
      <c r="A131" s="22"/>
      <c r="G131" s="24">
        <f>IF(OR(E131="",F131=""),"",E131*F131/100)</f>
      </c>
      <c r="I131" s="33">
        <f>IF($A131="","",IF(COUNTIF('Şirket Ekstresi'!$A$2:$A$201,$A131)=0,"Ekstrede yok","Eşleşti"))</f>
      </c>
    </row>
    <row r="132" spans="1:9" x14ac:dyDescent="0.25">
      <c r="A132" s="22"/>
      <c r="G132" s="24">
        <f>IF(OR(E132="",F132=""),"",E132*F132/100)</f>
      </c>
      <c r="I132" s="33">
        <f>IF($A132="","",IF(COUNTIF('Şirket Ekstresi'!$A$2:$A$201,$A132)=0,"Ekstrede yok","Eşleşti"))</f>
      </c>
    </row>
    <row r="133" spans="1:9" x14ac:dyDescent="0.25">
      <c r="A133" s="22"/>
      <c r="G133" s="24">
        <f>IF(OR(E133="",F133=""),"",E133*F133/100)</f>
      </c>
      <c r="I133" s="33">
        <f>IF($A133="","",IF(COUNTIF('Şirket Ekstresi'!$A$2:$A$201,$A133)=0,"Ekstrede yok","Eşleşti"))</f>
      </c>
    </row>
    <row r="134" spans="1:9" x14ac:dyDescent="0.25">
      <c r="A134" s="22"/>
      <c r="G134" s="24">
        <f>IF(OR(E134="",F134=""),"",E134*F134/100)</f>
      </c>
      <c r="I134" s="33">
        <f>IF($A134="","",IF(COUNTIF('Şirket Ekstresi'!$A$2:$A$201,$A134)=0,"Ekstrede yok","Eşleşti"))</f>
      </c>
    </row>
    <row r="135" spans="1:9" x14ac:dyDescent="0.25">
      <c r="A135" s="22"/>
      <c r="G135" s="24">
        <f>IF(OR(E135="",F135=""),"",E135*F135/100)</f>
      </c>
      <c r="I135" s="33">
        <f>IF($A135="","",IF(COUNTIF('Şirket Ekstresi'!$A$2:$A$201,$A135)=0,"Ekstrede yok","Eşleşti"))</f>
      </c>
    </row>
    <row r="136" spans="1:9" x14ac:dyDescent="0.25">
      <c r="A136" s="22"/>
      <c r="G136" s="24">
        <f>IF(OR(E136="",F136=""),"",E136*F136/100)</f>
      </c>
      <c r="I136" s="33">
        <f>IF($A136="","",IF(COUNTIF('Şirket Ekstresi'!$A$2:$A$201,$A136)=0,"Ekstrede yok","Eşleşti"))</f>
      </c>
    </row>
    <row r="137" spans="1:9" x14ac:dyDescent="0.25">
      <c r="A137" s="22"/>
      <c r="G137" s="24">
        <f>IF(OR(E137="",F137=""),"",E137*F137/100)</f>
      </c>
      <c r="I137" s="33">
        <f>IF($A137="","",IF(COUNTIF('Şirket Ekstresi'!$A$2:$A$201,$A137)=0,"Ekstrede yok","Eşleşti"))</f>
      </c>
    </row>
    <row r="138" spans="1:9" x14ac:dyDescent="0.25">
      <c r="A138" s="22"/>
      <c r="G138" s="24">
        <f>IF(OR(E138="",F138=""),"",E138*F138/100)</f>
      </c>
      <c r="I138" s="33">
        <f>IF($A138="","",IF(COUNTIF('Şirket Ekstresi'!$A$2:$A$201,$A138)=0,"Ekstrede yok","Eşleşti"))</f>
      </c>
    </row>
    <row r="139" spans="1:9" x14ac:dyDescent="0.25">
      <c r="A139" s="22"/>
      <c r="G139" s="24">
        <f>IF(OR(E139="",F139=""),"",E139*F139/100)</f>
      </c>
      <c r="I139" s="33">
        <f>IF($A139="","",IF(COUNTIF('Şirket Ekstresi'!$A$2:$A$201,$A139)=0,"Ekstrede yok","Eşleşti"))</f>
      </c>
    </row>
    <row r="140" spans="1:9" x14ac:dyDescent="0.25">
      <c r="A140" s="22"/>
      <c r="G140" s="24">
        <f>IF(OR(E140="",F140=""),"",E140*F140/100)</f>
      </c>
      <c r="I140" s="33">
        <f>IF($A140="","",IF(COUNTIF('Şirket Ekstresi'!$A$2:$A$201,$A140)=0,"Ekstrede yok","Eşleşti"))</f>
      </c>
    </row>
    <row r="141" spans="1:9" x14ac:dyDescent="0.25">
      <c r="A141" s="22"/>
      <c r="G141" s="24">
        <f>IF(OR(E141="",F141=""),"",E141*F141/100)</f>
      </c>
      <c r="I141" s="33">
        <f>IF($A141="","",IF(COUNTIF('Şirket Ekstresi'!$A$2:$A$201,$A141)=0,"Ekstrede yok","Eşleşti"))</f>
      </c>
    </row>
    <row r="142" spans="1:9" x14ac:dyDescent="0.25">
      <c r="A142" s="22"/>
      <c r="G142" s="24">
        <f>IF(OR(E142="",F142=""),"",E142*F142/100)</f>
      </c>
      <c r="I142" s="33">
        <f>IF($A142="","",IF(COUNTIF('Şirket Ekstresi'!$A$2:$A$201,$A142)=0,"Ekstrede yok","Eşleşti"))</f>
      </c>
    </row>
    <row r="143" spans="1:9" x14ac:dyDescent="0.25">
      <c r="A143" s="22"/>
      <c r="G143" s="24">
        <f>IF(OR(E143="",F143=""),"",E143*F143/100)</f>
      </c>
      <c r="I143" s="33">
        <f>IF($A143="","",IF(COUNTIF('Şirket Ekstresi'!$A$2:$A$201,$A143)=0,"Ekstrede yok","Eşleşti"))</f>
      </c>
    </row>
    <row r="144" spans="1:9" x14ac:dyDescent="0.25">
      <c r="A144" s="22"/>
      <c r="G144" s="24">
        <f>IF(OR(E144="",F144=""),"",E144*F144/100)</f>
      </c>
      <c r="I144" s="33">
        <f>IF($A144="","",IF(COUNTIF('Şirket Ekstresi'!$A$2:$A$201,$A144)=0,"Ekstrede yok","Eşleşti"))</f>
      </c>
    </row>
    <row r="145" spans="1:9" x14ac:dyDescent="0.25">
      <c r="A145" s="22"/>
      <c r="G145" s="24">
        <f>IF(OR(E145="",F145=""),"",E145*F145/100)</f>
      </c>
      <c r="I145" s="33">
        <f>IF($A145="","",IF(COUNTIF('Şirket Ekstresi'!$A$2:$A$201,$A145)=0,"Ekstrede yok","Eşleşti"))</f>
      </c>
    </row>
    <row r="146" spans="1:9" x14ac:dyDescent="0.25">
      <c r="A146" s="22"/>
      <c r="G146" s="24">
        <f>IF(OR(E146="",F146=""),"",E146*F146/100)</f>
      </c>
      <c r="I146" s="33">
        <f>IF($A146="","",IF(COUNTIF('Şirket Ekstresi'!$A$2:$A$201,$A146)=0,"Ekstrede yok","Eşleşti"))</f>
      </c>
    </row>
    <row r="147" spans="1:9" x14ac:dyDescent="0.25">
      <c r="A147" s="22"/>
      <c r="G147" s="24">
        <f>IF(OR(E147="",F147=""),"",E147*F147/100)</f>
      </c>
      <c r="I147" s="33">
        <f>IF($A147="","",IF(COUNTIF('Şirket Ekstresi'!$A$2:$A$201,$A147)=0,"Ekstrede yok","Eşleşti"))</f>
      </c>
    </row>
    <row r="148" spans="1:9" x14ac:dyDescent="0.25">
      <c r="A148" s="22"/>
      <c r="G148" s="24">
        <f>IF(OR(E148="",F148=""),"",E148*F148/100)</f>
      </c>
      <c r="I148" s="33">
        <f>IF($A148="","",IF(COUNTIF('Şirket Ekstresi'!$A$2:$A$201,$A148)=0,"Ekstrede yok","Eşleşti"))</f>
      </c>
    </row>
    <row r="149" spans="1:9" x14ac:dyDescent="0.25">
      <c r="A149" s="22"/>
      <c r="G149" s="24">
        <f>IF(OR(E149="",F149=""),"",E149*F149/100)</f>
      </c>
      <c r="I149" s="33">
        <f>IF($A149="","",IF(COUNTIF('Şirket Ekstresi'!$A$2:$A$201,$A149)=0,"Ekstrede yok","Eşleşti"))</f>
      </c>
    </row>
    <row r="150" spans="1:9" x14ac:dyDescent="0.25">
      <c r="A150" s="22"/>
      <c r="G150" s="24">
        <f>IF(OR(E150="",F150=""),"",E150*F150/100)</f>
      </c>
      <c r="I150" s="33">
        <f>IF($A150="","",IF(COUNTIF('Şirket Ekstresi'!$A$2:$A$201,$A150)=0,"Ekstrede yok","Eşleşti"))</f>
      </c>
    </row>
    <row r="151" spans="1:9" x14ac:dyDescent="0.25">
      <c r="A151" s="22"/>
      <c r="G151" s="24">
        <f>IF(OR(E151="",F151=""),"",E151*F151/100)</f>
      </c>
      <c r="I151" s="33">
        <f>IF($A151="","",IF(COUNTIF('Şirket Ekstresi'!$A$2:$A$201,$A151)=0,"Ekstrede yok","Eşleşti"))</f>
      </c>
    </row>
    <row r="152" spans="1:9" x14ac:dyDescent="0.25">
      <c r="A152" s="22"/>
      <c r="G152" s="24">
        <f>IF(OR(E152="",F152=""),"",E152*F152/100)</f>
      </c>
      <c r="I152" s="33">
        <f>IF($A152="","",IF(COUNTIF('Şirket Ekstresi'!$A$2:$A$201,$A152)=0,"Ekstrede yok","Eşleşti"))</f>
      </c>
    </row>
    <row r="153" spans="1:9" x14ac:dyDescent="0.25">
      <c r="A153" s="22"/>
      <c r="G153" s="24">
        <f>IF(OR(E153="",F153=""),"",E153*F153/100)</f>
      </c>
      <c r="I153" s="33">
        <f>IF($A153="","",IF(COUNTIF('Şirket Ekstresi'!$A$2:$A$201,$A153)=0,"Ekstrede yok","Eşleşti"))</f>
      </c>
    </row>
    <row r="154" spans="1:9" x14ac:dyDescent="0.25">
      <c r="A154" s="22"/>
      <c r="G154" s="24">
        <f>IF(OR(E154="",F154=""),"",E154*F154/100)</f>
      </c>
      <c r="I154" s="33">
        <f>IF($A154="","",IF(COUNTIF('Şirket Ekstresi'!$A$2:$A$201,$A154)=0,"Ekstrede yok","Eşleşti"))</f>
      </c>
    </row>
    <row r="155" spans="1:9" x14ac:dyDescent="0.25">
      <c r="A155" s="22"/>
      <c r="G155" s="24">
        <f>IF(OR(E155="",F155=""),"",E155*F155/100)</f>
      </c>
      <c r="I155" s="33">
        <f>IF($A155="","",IF(COUNTIF('Şirket Ekstresi'!$A$2:$A$201,$A155)=0,"Ekstrede yok","Eşleşti"))</f>
      </c>
    </row>
    <row r="156" spans="1:9" x14ac:dyDescent="0.25">
      <c r="A156" s="22"/>
      <c r="G156" s="24">
        <f>IF(OR(E156="",F156=""),"",E156*F156/100)</f>
      </c>
      <c r="I156" s="33">
        <f>IF($A156="","",IF(COUNTIF('Şirket Ekstresi'!$A$2:$A$201,$A156)=0,"Ekstrede yok","Eşleşti"))</f>
      </c>
    </row>
    <row r="157" spans="1:9" x14ac:dyDescent="0.25">
      <c r="A157" s="22"/>
      <c r="G157" s="24">
        <f>IF(OR(E157="",F157=""),"",E157*F157/100)</f>
      </c>
      <c r="I157" s="33">
        <f>IF($A157="","",IF(COUNTIF('Şirket Ekstresi'!$A$2:$A$201,$A157)=0,"Ekstrede yok","Eşleşti"))</f>
      </c>
    </row>
    <row r="158" spans="1:9" x14ac:dyDescent="0.25">
      <c r="A158" s="22"/>
      <c r="G158" s="24">
        <f>IF(OR(E158="",F158=""),"",E158*F158/100)</f>
      </c>
      <c r="I158" s="33">
        <f>IF($A158="","",IF(COUNTIF('Şirket Ekstresi'!$A$2:$A$201,$A158)=0,"Ekstrede yok","Eşleşti"))</f>
      </c>
    </row>
    <row r="159" spans="1:9" x14ac:dyDescent="0.25">
      <c r="A159" s="22"/>
      <c r="G159" s="24">
        <f>IF(OR(E159="",F159=""),"",E159*F159/100)</f>
      </c>
      <c r="I159" s="33">
        <f>IF($A159="","",IF(COUNTIF('Şirket Ekstresi'!$A$2:$A$201,$A159)=0,"Ekstrede yok","Eşleşti"))</f>
      </c>
    </row>
    <row r="160" spans="1:9" x14ac:dyDescent="0.25">
      <c r="A160" s="22"/>
      <c r="G160" s="24">
        <f>IF(OR(E160="",F160=""),"",E160*F160/100)</f>
      </c>
      <c r="I160" s="33">
        <f>IF($A160="","",IF(COUNTIF('Şirket Ekstresi'!$A$2:$A$201,$A160)=0,"Ekstrede yok","Eşleşti"))</f>
      </c>
    </row>
    <row r="161" spans="1:9" x14ac:dyDescent="0.25">
      <c r="A161" s="22"/>
      <c r="G161" s="24">
        <f>IF(OR(E161="",F161=""),"",E161*F161/100)</f>
      </c>
      <c r="I161" s="33">
        <f>IF($A161="","",IF(COUNTIF('Şirket Ekstresi'!$A$2:$A$201,$A161)=0,"Ekstrede yok","Eşleşti"))</f>
      </c>
    </row>
    <row r="162" spans="1:9" x14ac:dyDescent="0.25">
      <c r="A162" s="22"/>
      <c r="G162" s="24">
        <f>IF(OR(E162="",F162=""),"",E162*F162/100)</f>
      </c>
      <c r="I162" s="33">
        <f>IF($A162="","",IF(COUNTIF('Şirket Ekstresi'!$A$2:$A$201,$A162)=0,"Ekstrede yok","Eşleşti"))</f>
      </c>
    </row>
    <row r="163" spans="1:9" x14ac:dyDescent="0.25">
      <c r="A163" s="22"/>
      <c r="G163" s="24">
        <f>IF(OR(E163="",F163=""),"",E163*F163/100)</f>
      </c>
      <c r="I163" s="33">
        <f>IF($A163="","",IF(COUNTIF('Şirket Ekstresi'!$A$2:$A$201,$A163)=0,"Ekstrede yok","Eşleşti"))</f>
      </c>
    </row>
    <row r="164" spans="1:9" x14ac:dyDescent="0.25">
      <c r="A164" s="22"/>
      <c r="G164" s="24">
        <f>IF(OR(E164="",F164=""),"",E164*F164/100)</f>
      </c>
      <c r="I164" s="33">
        <f>IF($A164="","",IF(COUNTIF('Şirket Ekstresi'!$A$2:$A$201,$A164)=0,"Ekstrede yok","Eşleşti"))</f>
      </c>
    </row>
    <row r="165" spans="1:9" x14ac:dyDescent="0.25">
      <c r="A165" s="22"/>
      <c r="G165" s="24">
        <f>IF(OR(E165="",F165=""),"",E165*F165/100)</f>
      </c>
      <c r="I165" s="33">
        <f>IF($A165="","",IF(COUNTIF('Şirket Ekstresi'!$A$2:$A$201,$A165)=0,"Ekstrede yok","Eşleşti"))</f>
      </c>
    </row>
    <row r="166" spans="1:9" x14ac:dyDescent="0.25">
      <c r="A166" s="22"/>
      <c r="G166" s="24">
        <f>IF(OR(E166="",F166=""),"",E166*F166/100)</f>
      </c>
      <c r="I166" s="33">
        <f>IF($A166="","",IF(COUNTIF('Şirket Ekstresi'!$A$2:$A$201,$A166)=0,"Ekstrede yok","Eşleşti"))</f>
      </c>
    </row>
    <row r="167" spans="1:9" x14ac:dyDescent="0.25">
      <c r="A167" s="22"/>
      <c r="G167" s="24">
        <f>IF(OR(E167="",F167=""),"",E167*F167/100)</f>
      </c>
      <c r="I167" s="33">
        <f>IF($A167="","",IF(COUNTIF('Şirket Ekstresi'!$A$2:$A$201,$A167)=0,"Ekstrede yok","Eşleşti"))</f>
      </c>
    </row>
    <row r="168" spans="1:9" x14ac:dyDescent="0.25">
      <c r="A168" s="22"/>
      <c r="G168" s="24">
        <f>IF(OR(E168="",F168=""),"",E168*F168/100)</f>
      </c>
      <c r="I168" s="33">
        <f>IF($A168="","",IF(COUNTIF('Şirket Ekstresi'!$A$2:$A$201,$A168)=0,"Ekstrede yok","Eşleşti"))</f>
      </c>
    </row>
    <row r="169" spans="1:9" x14ac:dyDescent="0.25">
      <c r="A169" s="22"/>
      <c r="G169" s="24">
        <f>IF(OR(E169="",F169=""),"",E169*F169/100)</f>
      </c>
      <c r="I169" s="33">
        <f>IF($A169="","",IF(COUNTIF('Şirket Ekstresi'!$A$2:$A$201,$A169)=0,"Ekstrede yok","Eşleşti"))</f>
      </c>
    </row>
    <row r="170" spans="1:9" x14ac:dyDescent="0.25">
      <c r="A170" s="22"/>
      <c r="G170" s="24">
        <f>IF(OR(E170="",F170=""),"",E170*F170/100)</f>
      </c>
      <c r="I170" s="33">
        <f>IF($A170="","",IF(COUNTIF('Şirket Ekstresi'!$A$2:$A$201,$A170)=0,"Ekstrede yok","Eşleşti"))</f>
      </c>
    </row>
    <row r="171" spans="1:9" x14ac:dyDescent="0.25">
      <c r="A171" s="22"/>
      <c r="G171" s="24">
        <f>IF(OR(E171="",F171=""),"",E171*F171/100)</f>
      </c>
      <c r="I171" s="33">
        <f>IF($A171="","",IF(COUNTIF('Şirket Ekstresi'!$A$2:$A$201,$A171)=0,"Ekstrede yok","Eşleşti"))</f>
      </c>
    </row>
    <row r="172" spans="1:9" x14ac:dyDescent="0.25">
      <c r="A172" s="22"/>
      <c r="G172" s="24">
        <f>IF(OR(E172="",F172=""),"",E172*F172/100)</f>
      </c>
      <c r="I172" s="33">
        <f>IF($A172="","",IF(COUNTIF('Şirket Ekstresi'!$A$2:$A$201,$A172)=0,"Ekstrede yok","Eşleşti"))</f>
      </c>
    </row>
    <row r="173" spans="1:9" x14ac:dyDescent="0.25">
      <c r="A173" s="22"/>
      <c r="G173" s="24">
        <f>IF(OR(E173="",F173=""),"",E173*F173/100)</f>
      </c>
      <c r="I173" s="33">
        <f>IF($A173="","",IF(COUNTIF('Şirket Ekstresi'!$A$2:$A$201,$A173)=0,"Ekstrede yok","Eşleşti"))</f>
      </c>
    </row>
    <row r="174" spans="1:9" x14ac:dyDescent="0.25">
      <c r="A174" s="22"/>
      <c r="G174" s="24">
        <f>IF(OR(E174="",F174=""),"",E174*F174/100)</f>
      </c>
      <c r="I174" s="33">
        <f>IF($A174="","",IF(COUNTIF('Şirket Ekstresi'!$A$2:$A$201,$A174)=0,"Ekstrede yok","Eşleşti"))</f>
      </c>
    </row>
    <row r="175" spans="1:9" x14ac:dyDescent="0.25">
      <c r="A175" s="22"/>
      <c r="G175" s="24">
        <f>IF(OR(E175="",F175=""),"",E175*F175/100)</f>
      </c>
      <c r="I175" s="33">
        <f>IF($A175="","",IF(COUNTIF('Şirket Ekstresi'!$A$2:$A$201,$A175)=0,"Ekstrede yok","Eşleşti"))</f>
      </c>
    </row>
    <row r="176" spans="1:9" x14ac:dyDescent="0.25">
      <c r="A176" s="22"/>
      <c r="G176" s="24">
        <f>IF(OR(E176="",F176=""),"",E176*F176/100)</f>
      </c>
      <c r="I176" s="33">
        <f>IF($A176="","",IF(COUNTIF('Şirket Ekstresi'!$A$2:$A$201,$A176)=0,"Ekstrede yok","Eşleşti"))</f>
      </c>
    </row>
    <row r="177" spans="1:9" x14ac:dyDescent="0.25">
      <c r="A177" s="22"/>
      <c r="G177" s="24">
        <f>IF(OR(E177="",F177=""),"",E177*F177/100)</f>
      </c>
      <c r="I177" s="33">
        <f>IF($A177="","",IF(COUNTIF('Şirket Ekstresi'!$A$2:$A$201,$A177)=0,"Ekstrede yok","Eşleşti"))</f>
      </c>
    </row>
    <row r="178" spans="1:9" x14ac:dyDescent="0.25">
      <c r="A178" s="22"/>
      <c r="G178" s="24">
        <f>IF(OR(E178="",F178=""),"",E178*F178/100)</f>
      </c>
      <c r="I178" s="33">
        <f>IF($A178="","",IF(COUNTIF('Şirket Ekstresi'!$A$2:$A$201,$A178)=0,"Ekstrede yok","Eşleşti"))</f>
      </c>
    </row>
    <row r="179" spans="1:9" x14ac:dyDescent="0.25">
      <c r="A179" s="22"/>
      <c r="G179" s="24">
        <f>IF(OR(E179="",F179=""),"",E179*F179/100)</f>
      </c>
      <c r="I179" s="33">
        <f>IF($A179="","",IF(COUNTIF('Şirket Ekstresi'!$A$2:$A$201,$A179)=0,"Ekstrede yok","Eşleşti"))</f>
      </c>
    </row>
    <row r="180" spans="1:9" x14ac:dyDescent="0.25">
      <c r="A180" s="22"/>
      <c r="G180" s="24">
        <f>IF(OR(E180="",F180=""),"",E180*F180/100)</f>
      </c>
      <c r="I180" s="33">
        <f>IF($A180="","",IF(COUNTIF('Şirket Ekstresi'!$A$2:$A$201,$A180)=0,"Ekstrede yok","Eşleşti"))</f>
      </c>
    </row>
    <row r="181" spans="1:9" x14ac:dyDescent="0.25">
      <c r="A181" s="22"/>
      <c r="G181" s="24">
        <f>IF(OR(E181="",F181=""),"",E181*F181/100)</f>
      </c>
      <c r="I181" s="33">
        <f>IF($A181="","",IF(COUNTIF('Şirket Ekstresi'!$A$2:$A$201,$A181)=0,"Ekstrede yok","Eşleşti"))</f>
      </c>
    </row>
    <row r="182" spans="1:9" x14ac:dyDescent="0.25">
      <c r="A182" s="22"/>
      <c r="G182" s="24">
        <f>IF(OR(E182="",F182=""),"",E182*F182/100)</f>
      </c>
      <c r="I182" s="33">
        <f>IF($A182="","",IF(COUNTIF('Şirket Ekstresi'!$A$2:$A$201,$A182)=0,"Ekstrede yok","Eşleşti"))</f>
      </c>
    </row>
    <row r="183" spans="1:9" x14ac:dyDescent="0.25">
      <c r="A183" s="22"/>
      <c r="G183" s="24">
        <f>IF(OR(E183="",F183=""),"",E183*F183/100)</f>
      </c>
      <c r="I183" s="33">
        <f>IF($A183="","",IF(COUNTIF('Şirket Ekstresi'!$A$2:$A$201,$A183)=0,"Ekstrede yok","Eşleşti"))</f>
      </c>
    </row>
    <row r="184" spans="1:9" x14ac:dyDescent="0.25">
      <c r="A184" s="22"/>
      <c r="G184" s="24">
        <f>IF(OR(E184="",F184=""),"",E184*F184/100)</f>
      </c>
      <c r="I184" s="33">
        <f>IF($A184="","",IF(COUNTIF('Şirket Ekstresi'!$A$2:$A$201,$A184)=0,"Ekstrede yok","Eşleşti"))</f>
      </c>
    </row>
    <row r="185" spans="1:9" x14ac:dyDescent="0.25">
      <c r="A185" s="22"/>
      <c r="G185" s="24">
        <f>IF(OR(E185="",F185=""),"",E185*F185/100)</f>
      </c>
      <c r="I185" s="33">
        <f>IF($A185="","",IF(COUNTIF('Şirket Ekstresi'!$A$2:$A$201,$A185)=0,"Ekstrede yok","Eşleşti"))</f>
      </c>
    </row>
    <row r="186" spans="1:9" x14ac:dyDescent="0.25">
      <c r="A186" s="22"/>
      <c r="G186" s="24">
        <f>IF(OR(E186="",F186=""),"",E186*F186/100)</f>
      </c>
      <c r="I186" s="33">
        <f>IF($A186="","",IF(COUNTIF('Şirket Ekstresi'!$A$2:$A$201,$A186)=0,"Ekstrede yok","Eşleşti"))</f>
      </c>
    </row>
    <row r="187" spans="1:9" x14ac:dyDescent="0.25">
      <c r="A187" s="22"/>
      <c r="G187" s="24">
        <f>IF(OR(E187="",F187=""),"",E187*F187/100)</f>
      </c>
      <c r="I187" s="33">
        <f>IF($A187="","",IF(COUNTIF('Şirket Ekstresi'!$A$2:$A$201,$A187)=0,"Ekstrede yok","Eşleşti"))</f>
      </c>
    </row>
    <row r="188" spans="1:9" x14ac:dyDescent="0.25">
      <c r="A188" s="22"/>
      <c r="G188" s="24">
        <f>IF(OR(E188="",F188=""),"",E188*F188/100)</f>
      </c>
      <c r="I188" s="33">
        <f>IF($A188="","",IF(COUNTIF('Şirket Ekstresi'!$A$2:$A$201,$A188)=0,"Ekstrede yok","Eşleşti"))</f>
      </c>
    </row>
    <row r="189" spans="1:9" x14ac:dyDescent="0.25">
      <c r="A189" s="22"/>
      <c r="G189" s="24">
        <f>IF(OR(E189="",F189=""),"",E189*F189/100)</f>
      </c>
      <c r="I189" s="33">
        <f>IF($A189="","",IF(COUNTIF('Şirket Ekstresi'!$A$2:$A$201,$A189)=0,"Ekstrede yok","Eşleşti"))</f>
      </c>
    </row>
    <row r="190" spans="1:9" x14ac:dyDescent="0.25">
      <c r="A190" s="22"/>
      <c r="G190" s="24">
        <f>IF(OR(E190="",F190=""),"",E190*F190/100)</f>
      </c>
      <c r="I190" s="33">
        <f>IF($A190="","",IF(COUNTIF('Şirket Ekstresi'!$A$2:$A$201,$A190)=0,"Ekstrede yok","Eşleşti"))</f>
      </c>
    </row>
    <row r="191" spans="1:9" x14ac:dyDescent="0.25">
      <c r="A191" s="22"/>
      <c r="G191" s="24">
        <f>IF(OR(E191="",F191=""),"",E191*F191/100)</f>
      </c>
      <c r="I191" s="33">
        <f>IF($A191="","",IF(COUNTIF('Şirket Ekstresi'!$A$2:$A$201,$A191)=0,"Ekstrede yok","Eşleşti"))</f>
      </c>
    </row>
    <row r="192" spans="1:9" x14ac:dyDescent="0.25">
      <c r="A192" s="22"/>
      <c r="G192" s="24">
        <f>IF(OR(E192="",F192=""),"",E192*F192/100)</f>
      </c>
      <c r="I192" s="33">
        <f>IF($A192="","",IF(COUNTIF('Şirket Ekstresi'!$A$2:$A$201,$A192)=0,"Ekstrede yok","Eşleşti"))</f>
      </c>
    </row>
    <row r="193" spans="1:9" x14ac:dyDescent="0.25">
      <c r="A193" s="22"/>
      <c r="G193" s="24">
        <f>IF(OR(E193="",F193=""),"",E193*F193/100)</f>
      </c>
      <c r="I193" s="33">
        <f>IF($A193="","",IF(COUNTIF('Şirket Ekstresi'!$A$2:$A$201,$A193)=0,"Ekstrede yok","Eşleşti"))</f>
      </c>
    </row>
    <row r="194" spans="1:9" x14ac:dyDescent="0.25">
      <c r="A194" s="22"/>
      <c r="G194" s="24">
        <f>IF(OR(E194="",F194=""),"",E194*F194/100)</f>
      </c>
      <c r="I194" s="33">
        <f>IF($A194="","",IF(COUNTIF('Şirket Ekstresi'!$A$2:$A$201,$A194)=0,"Ekstrede yok","Eşleşti"))</f>
      </c>
    </row>
    <row r="195" spans="1:9" x14ac:dyDescent="0.25">
      <c r="A195" s="22"/>
      <c r="G195" s="24">
        <f>IF(OR(E195="",F195=""),"",E195*F195/100)</f>
      </c>
      <c r="I195" s="33">
        <f>IF($A195="","",IF(COUNTIF('Şirket Ekstresi'!$A$2:$A$201,$A195)=0,"Ekstrede yok","Eşleşti"))</f>
      </c>
    </row>
    <row r="196" spans="1:9" x14ac:dyDescent="0.25">
      <c r="A196" s="22"/>
      <c r="G196" s="24">
        <f>IF(OR(E196="",F196=""),"",E196*F196/100)</f>
      </c>
      <c r="I196" s="33">
        <f>IF($A196="","",IF(COUNTIF('Şirket Ekstresi'!$A$2:$A$201,$A196)=0,"Ekstrede yok","Eşleşti"))</f>
      </c>
    </row>
    <row r="197" spans="1:9" x14ac:dyDescent="0.25">
      <c r="A197" s="22"/>
      <c r="G197" s="24">
        <f>IF(OR(E197="",F197=""),"",E197*F197/100)</f>
      </c>
      <c r="I197" s="33">
        <f>IF($A197="","",IF(COUNTIF('Şirket Ekstresi'!$A$2:$A$201,$A197)=0,"Ekstrede yok","Eşleşti"))</f>
      </c>
    </row>
    <row r="198" spans="1:9" x14ac:dyDescent="0.25">
      <c r="A198" s="22"/>
      <c r="G198" s="24">
        <f>IF(OR(E198="",F198=""),"",E198*F198/100)</f>
      </c>
      <c r="I198" s="33">
        <f>IF($A198="","",IF(COUNTIF('Şirket Ekstresi'!$A$2:$A$201,$A198)=0,"Ekstrede yok","Eşleşti"))</f>
      </c>
    </row>
    <row r="199" spans="1:9" x14ac:dyDescent="0.25">
      <c r="A199" s="22"/>
      <c r="G199" s="24">
        <f>IF(OR(E199="",F199=""),"",E199*F199/100)</f>
      </c>
      <c r="I199" s="33">
        <f>IF($A199="","",IF(COUNTIF('Şirket Ekstresi'!$A$2:$A$201,$A199)=0,"Ekstrede yok","Eşleşti"))</f>
      </c>
    </row>
    <row r="200" spans="1:9" x14ac:dyDescent="0.25">
      <c r="A200" s="22"/>
      <c r="G200" s="24">
        <f>IF(OR(E200="",F200=""),"",E200*F200/100)</f>
      </c>
      <c r="I200" s="33">
        <f>IF($A200="","",IF(COUNTIF('Şirket Ekstresi'!$A$2:$A$201,$A200)=0,"Ekstrede yok","Eşleşti"))</f>
      </c>
    </row>
    <row r="201" spans="1:9" x14ac:dyDescent="0.25">
      <c r="A201" s="22"/>
      <c r="G201" s="24">
        <f>IF(OR(E201="",F201=""),"",E201*F201/100)</f>
      </c>
      <c r="I201" s="33">
        <f>IF($A201="","",IF(COUNTIF('Şirket Ekstresi'!$A$2:$A$201,$A201)=0,"Ekstrede yok","Eşleşti"))</f>
      </c>
    </row>
  </sheetData>
  <autoFilter ref="A1:J1"/>
  <conditionalFormatting sqref="I2:I201">
    <cfRule type="expression" dxfId="6" priority="1">
      <formula>$I2="Ekstrede yok"</formula>
    </cfRule>
    <cfRule type="expression" dxfId="7" priority="2">
      <formula>$I2="Eşleşti"</formula>
    </cfRule>
  </conditionalFormatting>
  <dataValidations count="3">
    <dataValidation type="list" allowBlank="1" showErrorMessage="1" errorStyle="warning" errorTitle="Liste dışı değer" error="Ayarlar sayfasındaki branş listesinden seçin." sqref="C2:C201">
      <formula1>Branslar</formula1>
    </dataValidation>
    <dataValidation type="decimal" allowBlank="1" showErrorMessage="1" errorStyle="warning" errorTitle="Komisyon oranı" error="Oranı yüzde olarak yazın: 12 girerseniz komisyon primin %12'si olur." sqref="F2:F201">
      <formula1>0</formula1>
      <formula2>100</formula2>
    </dataValidation>
    <dataValidation type="list" allowBlank="1" showErrorMessage="1" errorStyle="warning" errorTitle="Liste dışı değer" error="Tahsil edildi, Tahsilat bekliyor, Taksitli veya İptal / iade." sqref="H2:H201">
      <formula1>OdemeDurumlari</formula1>
    </dataValidation>
  </dataValidations>
  <hyperlinks>
    <hyperlink ref="L1" r:id="rId1" tooltip="https://acentekolay.com/araclar"/>
  </hyperlinks>
  <pageMargins left="0.4" right="0.4" top="0.6" bottom="0.6" header="0.3" footer="0.3"/>
  <pageSetup paperSize="9" orientation="landscape" fitToWidth="1" fitToHeight="0"/>
  <headerFooter>
    <oddHeader>&amp;LAcente Kayıtları&amp;R&amp;D</oddHeader>
    <oddFooter>&amp;L&amp;"Calibri,Bold"acentekolay.com&amp;C&amp;"Calibri,Regular"Ücretsiz sigorta araçları: acentekolay.com/araclar&amp;R&amp;"Calibri,Regular"Sayfa &amp;P / &amp;N</oddFooter>
    <evenFooter>&amp;L&amp;"Calibri,Bold"acentekolay.com&amp;C&amp;"Calibri,Regular"Ücretsiz sigorta araçları: acentekolay.com/araclar&amp;R&amp;"Calibri,Regular"Sayfa &amp;P / &amp;N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  <pageSetUpPr fitToPage="1"/>
  </sheetPr>
  <dimension ref="A1:O407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19" style="22" customWidth="1"/>
    <col min="2" max="2" width="15" customWidth="1"/>
    <col min="3" max="3" width="28" customWidth="1"/>
    <col min="4" max="4" width="13" customWidth="1"/>
    <col min="5" max="6" width="16" style="24" customWidth="1"/>
    <col min="7" max="7" width="15" style="24" customWidth="1"/>
    <col min="8" max="9" width="16" style="24" customWidth="1"/>
    <col min="10" max="10" width="15" style="24" customWidth="1"/>
    <col min="11" max="11" width="20" customWidth="1"/>
    <col min="12" max="12" width="24" customWidth="1"/>
    <col min="13" max="13" width="30" customWidth="1"/>
  </cols>
  <sheetData>
    <row r="1" spans="1:15" x14ac:dyDescent="0.25">
      <c r="A1" s="34" t="s">
        <v>89</v>
      </c>
      <c r="O1" s="2" t="s">
        <v>1</v>
      </c>
    </row>
    <row r="2" ht="30" customHeight="1" spans="1:15" x14ac:dyDescent="0.25">
      <c r="A2" s="35" t="s">
        <v>90</v>
      </c>
      <c r="O2" s="4" t="s">
        <v>3</v>
      </c>
    </row>
    <row r="4" spans="1:5" x14ac:dyDescent="0.25">
      <c r="A4" s="12" t="s">
        <v>91</v>
      </c>
      <c r="B4" s="12" t="s">
        <v>92</v>
      </c>
      <c r="C4" s="12" t="s">
        <v>93</v>
      </c>
      <c r="D4" s="12" t="s">
        <v>94</v>
      </c>
      <c r="E4" s="12" t="s">
        <v>95</v>
      </c>
    </row>
    <row r="5" ht="24" customHeight="1" spans="1:5" x14ac:dyDescent="0.25">
      <c r="A5" s="36">
        <f>COUNTIF($K$8:$K$407,"Eşleşti")</f>
      </c>
      <c r="B5" s="36">
        <f>COUNTIF($K$8:$K$407,"Prim farkı")</f>
      </c>
      <c r="C5" s="36">
        <f>COUNTIF($K$8:$K$407,"Komisyon farkı")</f>
      </c>
      <c r="D5" s="36">
        <f>COUNTIF($K$8:$K$407,"Yalnızca ekstrede")</f>
      </c>
      <c r="E5" s="36">
        <f>COUNTIF($K$8:$K$407,"Yalnızca kayıtta")</f>
      </c>
    </row>
    <row r="7" ht="34" customHeight="1" spans="1:13" x14ac:dyDescent="0.25">
      <c r="A7" s="12" t="s">
        <v>47</v>
      </c>
      <c r="B7" s="12" t="s">
        <v>96</v>
      </c>
      <c r="C7" s="12" t="s">
        <v>48</v>
      </c>
      <c r="D7" s="12" t="s">
        <v>49</v>
      </c>
      <c r="E7" s="12" t="s">
        <v>97</v>
      </c>
      <c r="F7" s="12" t="s">
        <v>98</v>
      </c>
      <c r="G7" s="12" t="s">
        <v>99</v>
      </c>
      <c r="H7" s="12" t="s">
        <v>100</v>
      </c>
      <c r="I7" s="12" t="s">
        <v>101</v>
      </c>
      <c r="J7" s="12" t="s">
        <v>102</v>
      </c>
      <c r="K7" s="12" t="s">
        <v>103</v>
      </c>
      <c r="L7" s="12" t="s">
        <v>104</v>
      </c>
      <c r="M7" s="12" t="s">
        <v>56</v>
      </c>
    </row>
    <row r="8" spans="1:13" x14ac:dyDescent="0.25">
      <c r="A8" s="37">
        <f>IF('Şirket Ekstresi'!A2="","",'Şirket Ekstresi'!A2)</f>
      </c>
      <c r="B8" s="13">
        <f>IF($A8="","","Şirket ekstresi")</f>
      </c>
      <c r="C8" s="13">
        <f>IF($A8="","",'Şirket Ekstresi'!B2)</f>
      </c>
      <c r="D8" s="13">
        <f>IF($A8="","",'Şirket Ekstresi'!C2)</f>
      </c>
      <c r="E8" s="16">
        <f>IF($A8="","",'Şirket Ekstresi'!E2)</f>
      </c>
      <c r="F8" s="16">
        <f>IF($A8="","",IFERROR(VLOOKUP($A8,'Acente Kayıtları'!$A$2:$J$201,5,FALSE),""))</f>
      </c>
      <c r="G8" s="16">
        <f>IF(OR($A8="",F8=""),"",E8-F8)</f>
      </c>
      <c r="H8" s="16">
        <f>IF($A8="","",'Şirket Ekstresi'!G2)</f>
      </c>
      <c r="I8" s="16">
        <f>IF($A8="","",IFERROR(VLOOKUP($A8,'Acente Kayıtları'!$A$2:$J$201,7,FALSE),""))</f>
      </c>
      <c r="J8" s="16">
        <f>IF(OR($A8="",I8=""),"",H8-I8)</f>
      </c>
      <c r="K8" s="38">
        <f>IF($A8="","",IF(F8="","Yalnızca ekstrede",IF(AND(ROUND(E8-F8,2)=0,ROUND(H8-I8,2)=0),"Eşleşti",IF(ROUND(E8-F8,2)&lt;&gt;0,"Prim farkı","Komisyon farkı"))))</f>
      </c>
      <c r="L8" s="13"/>
      <c r="M8" s="13"/>
    </row>
    <row r="9" spans="1:13" x14ac:dyDescent="0.25">
      <c r="A9" s="37">
        <f>IF('Şirket Ekstresi'!A3="","",'Şirket Ekstresi'!A3)</f>
      </c>
      <c r="B9" s="13">
        <f>IF($A9="","","Şirket ekstresi")</f>
      </c>
      <c r="C9" s="13">
        <f>IF($A9="","",'Şirket Ekstresi'!B3)</f>
      </c>
      <c r="D9" s="13">
        <f>IF($A9="","",'Şirket Ekstresi'!C3)</f>
      </c>
      <c r="E9" s="16">
        <f>IF($A9="","",'Şirket Ekstresi'!E3)</f>
      </c>
      <c r="F9" s="16">
        <f>IF($A9="","",IFERROR(VLOOKUP($A9,'Acente Kayıtları'!$A$2:$J$201,5,FALSE),""))</f>
      </c>
      <c r="G9" s="16">
        <f>IF(OR($A9="",F9=""),"",E9-F9)</f>
      </c>
      <c r="H9" s="16">
        <f>IF($A9="","",'Şirket Ekstresi'!G3)</f>
      </c>
      <c r="I9" s="16">
        <f>IF($A9="","",IFERROR(VLOOKUP($A9,'Acente Kayıtları'!$A$2:$J$201,7,FALSE),""))</f>
      </c>
      <c r="J9" s="16">
        <f>IF(OR($A9="",I9=""),"",H9-I9)</f>
      </c>
      <c r="K9" s="38">
        <f>IF($A9="","",IF(F9="","Yalnızca ekstrede",IF(AND(ROUND(E9-F9,2)=0,ROUND(H9-I9,2)=0),"Eşleşti",IF(ROUND(E9-F9,2)&lt;&gt;0,"Prim farkı","Komisyon farkı"))))</f>
      </c>
      <c r="L9" s="13"/>
      <c r="M9" s="13"/>
    </row>
    <row r="10" spans="1:13" x14ac:dyDescent="0.25">
      <c r="A10" s="37">
        <f>IF('Şirket Ekstresi'!A4="","",'Şirket Ekstresi'!A4)</f>
      </c>
      <c r="B10" s="13">
        <f>IF($A10="","","Şirket ekstresi")</f>
      </c>
      <c r="C10" s="13">
        <f>IF($A10="","",'Şirket Ekstresi'!B4)</f>
      </c>
      <c r="D10" s="13">
        <f>IF($A10="","",'Şirket Ekstresi'!C4)</f>
      </c>
      <c r="E10" s="16">
        <f>IF($A10="","",'Şirket Ekstresi'!E4)</f>
      </c>
      <c r="F10" s="16">
        <f>IF($A10="","",IFERROR(VLOOKUP($A10,'Acente Kayıtları'!$A$2:$J$201,5,FALSE),""))</f>
      </c>
      <c r="G10" s="16">
        <f>IF(OR($A10="",F10=""),"",E10-F10)</f>
      </c>
      <c r="H10" s="16">
        <f>IF($A10="","",'Şirket Ekstresi'!G4)</f>
      </c>
      <c r="I10" s="16">
        <f>IF($A10="","",IFERROR(VLOOKUP($A10,'Acente Kayıtları'!$A$2:$J$201,7,FALSE),""))</f>
      </c>
      <c r="J10" s="16">
        <f>IF(OR($A10="",I10=""),"",H10-I10)</f>
      </c>
      <c r="K10" s="38">
        <f>IF($A10="","",IF(F10="","Yalnızca ekstrede",IF(AND(ROUND(E10-F10,2)=0,ROUND(H10-I10,2)=0),"Eşleşti",IF(ROUND(E10-F10,2)&lt;&gt;0,"Prim farkı","Komisyon farkı"))))</f>
      </c>
      <c r="L10" s="13"/>
      <c r="M10" s="13"/>
    </row>
    <row r="11" spans="1:13" x14ac:dyDescent="0.25">
      <c r="A11" s="37">
        <f>IF('Şirket Ekstresi'!A5="","",'Şirket Ekstresi'!A5)</f>
      </c>
      <c r="B11" s="13">
        <f>IF($A11="","","Şirket ekstresi")</f>
      </c>
      <c r="C11" s="13">
        <f>IF($A11="","",'Şirket Ekstresi'!B5)</f>
      </c>
      <c r="D11" s="13">
        <f>IF($A11="","",'Şirket Ekstresi'!C5)</f>
      </c>
      <c r="E11" s="16">
        <f>IF($A11="","",'Şirket Ekstresi'!E5)</f>
      </c>
      <c r="F11" s="16">
        <f>IF($A11="","",IFERROR(VLOOKUP($A11,'Acente Kayıtları'!$A$2:$J$201,5,FALSE),""))</f>
      </c>
      <c r="G11" s="16">
        <f>IF(OR($A11="",F11=""),"",E11-F11)</f>
      </c>
      <c r="H11" s="16">
        <f>IF($A11="","",'Şirket Ekstresi'!G5)</f>
      </c>
      <c r="I11" s="16">
        <f>IF($A11="","",IFERROR(VLOOKUP($A11,'Acente Kayıtları'!$A$2:$J$201,7,FALSE),""))</f>
      </c>
      <c r="J11" s="16">
        <f>IF(OR($A11="",I11=""),"",H11-I11)</f>
      </c>
      <c r="K11" s="38">
        <f>IF($A11="","",IF(F11="","Yalnızca ekstrede",IF(AND(ROUND(E11-F11,2)=0,ROUND(H11-I11,2)=0),"Eşleşti",IF(ROUND(E11-F11,2)&lt;&gt;0,"Prim farkı","Komisyon farkı"))))</f>
      </c>
      <c r="L11" s="39" t="s">
        <v>92</v>
      </c>
      <c r="M11" s="13"/>
    </row>
    <row r="12" spans="1:13" x14ac:dyDescent="0.25">
      <c r="A12" s="37">
        <f>IF('Şirket Ekstresi'!A6="","",'Şirket Ekstresi'!A6)</f>
      </c>
      <c r="B12" s="13">
        <f>IF($A12="","","Şirket ekstresi")</f>
      </c>
      <c r="C12" s="13">
        <f>IF($A12="","",'Şirket Ekstresi'!B6)</f>
      </c>
      <c r="D12" s="13">
        <f>IF($A12="","",'Şirket Ekstresi'!C6)</f>
      </c>
      <c r="E12" s="16">
        <f>IF($A12="","",'Şirket Ekstresi'!E6)</f>
      </c>
      <c r="F12" s="16">
        <f>IF($A12="","",IFERROR(VLOOKUP($A12,'Acente Kayıtları'!$A$2:$J$201,5,FALSE),""))</f>
      </c>
      <c r="G12" s="16">
        <f>IF(OR($A12="",F12=""),"",E12-F12)</f>
      </c>
      <c r="H12" s="16">
        <f>IF($A12="","",'Şirket Ekstresi'!G6)</f>
      </c>
      <c r="I12" s="16">
        <f>IF($A12="","",IFERROR(VLOOKUP($A12,'Acente Kayıtları'!$A$2:$J$201,7,FALSE),""))</f>
      </c>
      <c r="J12" s="16">
        <f>IF(OR($A12="",I12=""),"",H12-I12)</f>
      </c>
      <c r="K12" s="38">
        <f>IF($A12="","",IF(F12="","Yalnızca ekstrede",IF(AND(ROUND(E12-F12,2)=0,ROUND(H12-I12,2)=0),"Eşleşti",IF(ROUND(E12-F12,2)&lt;&gt;0,"Prim farkı","Komisyon farkı"))))</f>
      </c>
      <c r="L12" s="39" t="s">
        <v>105</v>
      </c>
      <c r="M12" s="13"/>
    </row>
    <row r="13" spans="1:13" x14ac:dyDescent="0.25">
      <c r="A13" s="37">
        <f>IF('Şirket Ekstresi'!A7="","",'Şirket Ekstresi'!A7)</f>
      </c>
      <c r="B13" s="13">
        <f>IF($A13="","","Şirket ekstresi")</f>
      </c>
      <c r="C13" s="13">
        <f>IF($A13="","",'Şirket Ekstresi'!B7)</f>
      </c>
      <c r="D13" s="13">
        <f>IF($A13="","",'Şirket Ekstresi'!C7)</f>
      </c>
      <c r="E13" s="16">
        <f>IF($A13="","",'Şirket Ekstresi'!E7)</f>
      </c>
      <c r="F13" s="16">
        <f>IF($A13="","",IFERROR(VLOOKUP($A13,'Acente Kayıtları'!$A$2:$J$201,5,FALSE),""))</f>
      </c>
      <c r="G13" s="16">
        <f>IF(OR($A13="",F13=""),"",E13-F13)</f>
      </c>
      <c r="H13" s="16">
        <f>IF($A13="","",'Şirket Ekstresi'!G7)</f>
      </c>
      <c r="I13" s="16">
        <f>IF($A13="","",IFERROR(VLOOKUP($A13,'Acente Kayıtları'!$A$2:$J$201,7,FALSE),""))</f>
      </c>
      <c r="J13" s="16">
        <f>IF(OR($A13="",I13=""),"",H13-I13)</f>
      </c>
      <c r="K13" s="38">
        <f>IF($A13="","",IF(F13="","Yalnızca ekstrede",IF(AND(ROUND(E13-F13,2)=0,ROUND(H13-I13,2)=0),"Eşleşti",IF(ROUND(E13-F13,2)&lt;&gt;0,"Prim farkı","Komisyon farkı"))))</f>
      </c>
      <c r="L13" s="13"/>
      <c r="M13" s="13"/>
    </row>
    <row r="14" spans="1:13" x14ac:dyDescent="0.25">
      <c r="A14" s="37">
        <f>IF('Şirket Ekstresi'!A8="","",'Şirket Ekstresi'!A8)</f>
      </c>
      <c r="B14" s="13">
        <f>IF($A14="","","Şirket ekstresi")</f>
      </c>
      <c r="C14" s="13">
        <f>IF($A14="","",'Şirket Ekstresi'!B8)</f>
      </c>
      <c r="D14" s="13">
        <f>IF($A14="","",'Şirket Ekstresi'!C8)</f>
      </c>
      <c r="E14" s="16">
        <f>IF($A14="","",'Şirket Ekstresi'!E8)</f>
      </c>
      <c r="F14" s="16">
        <f>IF($A14="","",IFERROR(VLOOKUP($A14,'Acente Kayıtları'!$A$2:$J$201,5,FALSE),""))</f>
      </c>
      <c r="G14" s="16">
        <f>IF(OR($A14="",F14=""),"",E14-F14)</f>
      </c>
      <c r="H14" s="16">
        <f>IF($A14="","",'Şirket Ekstresi'!G8)</f>
      </c>
      <c r="I14" s="16">
        <f>IF($A14="","",IFERROR(VLOOKUP($A14,'Acente Kayıtları'!$A$2:$J$201,7,FALSE),""))</f>
      </c>
      <c r="J14" s="16">
        <f>IF(OR($A14="",I14=""),"",H14-I14)</f>
      </c>
      <c r="K14" s="38">
        <f>IF($A14="","",IF(F14="","Yalnızca ekstrede",IF(AND(ROUND(E14-F14,2)=0,ROUND(H14-I14,2)=0),"Eşleşti",IF(ROUND(E14-F14,2)&lt;&gt;0,"Prim farkı","Komisyon farkı"))))</f>
      </c>
      <c r="L14" s="13"/>
      <c r="M14" s="13"/>
    </row>
    <row r="15" spans="1:13" x14ac:dyDescent="0.25">
      <c r="A15" s="37">
        <f>IF('Şirket Ekstresi'!A9="","",'Şirket Ekstresi'!A9)</f>
      </c>
      <c r="B15" s="13">
        <f>IF($A15="","","Şirket ekstresi")</f>
      </c>
      <c r="C15" s="13">
        <f>IF($A15="","",'Şirket Ekstresi'!B9)</f>
      </c>
      <c r="D15" s="13">
        <f>IF($A15="","",'Şirket Ekstresi'!C9)</f>
      </c>
      <c r="E15" s="16">
        <f>IF($A15="","",'Şirket Ekstresi'!E9)</f>
      </c>
      <c r="F15" s="16">
        <f>IF($A15="","",IFERROR(VLOOKUP($A15,'Acente Kayıtları'!$A$2:$J$201,5,FALSE),""))</f>
      </c>
      <c r="G15" s="16">
        <f>IF(OR($A15="",F15=""),"",E15-F15)</f>
      </c>
      <c r="H15" s="16">
        <f>IF($A15="","",'Şirket Ekstresi'!G9)</f>
      </c>
      <c r="I15" s="16">
        <f>IF($A15="","",IFERROR(VLOOKUP($A15,'Acente Kayıtları'!$A$2:$J$201,7,FALSE),""))</f>
      </c>
      <c r="J15" s="16">
        <f>IF(OR($A15="",I15=""),"",H15-I15)</f>
      </c>
      <c r="K15" s="38">
        <f>IF($A15="","",IF(F15="","Yalnızca ekstrede",IF(AND(ROUND(E15-F15,2)=0,ROUND(H15-I15,2)=0),"Eşleşti",IF(ROUND(E15-F15,2)&lt;&gt;0,"Prim farkı","Komisyon farkı"))))</f>
      </c>
      <c r="L15" s="39" t="s">
        <v>106</v>
      </c>
      <c r="M15" s="13"/>
    </row>
    <row r="16" spans="1:13" x14ac:dyDescent="0.25">
      <c r="A16" s="37">
        <f>IF('Şirket Ekstresi'!A10="","",'Şirket Ekstresi'!A10)</f>
      </c>
      <c r="B16" s="13">
        <f>IF($A16="","","Şirket ekstresi")</f>
      </c>
      <c r="C16" s="13">
        <f>IF($A16="","",'Şirket Ekstresi'!B10)</f>
      </c>
      <c r="D16" s="13">
        <f>IF($A16="","",'Şirket Ekstresi'!C10)</f>
      </c>
      <c r="E16" s="16">
        <f>IF($A16="","",'Şirket Ekstresi'!E10)</f>
      </c>
      <c r="F16" s="16">
        <f>IF($A16="","",IFERROR(VLOOKUP($A16,'Acente Kayıtları'!$A$2:$J$201,5,FALSE),""))</f>
      </c>
      <c r="G16" s="16">
        <f>IF(OR($A16="",F16=""),"",E16-F16)</f>
      </c>
      <c r="H16" s="16">
        <f>IF($A16="","",'Şirket Ekstresi'!G10)</f>
      </c>
      <c r="I16" s="16">
        <f>IF($A16="","",IFERROR(VLOOKUP($A16,'Acente Kayıtları'!$A$2:$J$201,7,FALSE),""))</f>
      </c>
      <c r="J16" s="16">
        <f>IF(OR($A16="",I16=""),"",H16-I16)</f>
      </c>
      <c r="K16" s="38">
        <f>IF($A16="","",IF(F16="","Yalnızca ekstrede",IF(AND(ROUND(E16-F16,2)=0,ROUND(H16-I16,2)=0),"Eşleşti",IF(ROUND(E16-F16,2)&lt;&gt;0,"Prim farkı","Komisyon farkı"))))</f>
      </c>
      <c r="L16" s="39" t="s">
        <v>107</v>
      </c>
      <c r="M16" s="13"/>
    </row>
    <row r="17" spans="1:13" x14ac:dyDescent="0.25">
      <c r="A17" s="37">
        <f>IF('Şirket Ekstresi'!A11="","",'Şirket Ekstresi'!A11)</f>
      </c>
      <c r="B17" s="13">
        <f>IF($A17="","","Şirket ekstresi")</f>
      </c>
      <c r="C17" s="13">
        <f>IF($A17="","",'Şirket Ekstresi'!B11)</f>
      </c>
      <c r="D17" s="13">
        <f>IF($A17="","",'Şirket Ekstresi'!C11)</f>
      </c>
      <c r="E17" s="16">
        <f>IF($A17="","",'Şirket Ekstresi'!E11)</f>
      </c>
      <c r="F17" s="16">
        <f>IF($A17="","",IFERROR(VLOOKUP($A17,'Acente Kayıtları'!$A$2:$J$201,5,FALSE),""))</f>
      </c>
      <c r="G17" s="16">
        <f>IF(OR($A17="",F17=""),"",E17-F17)</f>
      </c>
      <c r="H17" s="16">
        <f>IF($A17="","",'Şirket Ekstresi'!G11)</f>
      </c>
      <c r="I17" s="16">
        <f>IF($A17="","",IFERROR(VLOOKUP($A17,'Acente Kayıtları'!$A$2:$J$201,7,FALSE),""))</f>
      </c>
      <c r="J17" s="16">
        <f>IF(OR($A17="",I17=""),"",H17-I17)</f>
      </c>
      <c r="K17" s="38">
        <f>IF($A17="","",IF(F17="","Yalnızca ekstrede",IF(AND(ROUND(E17-F17,2)=0,ROUND(H17-I17,2)=0),"Eşleşti",IF(ROUND(E17-F17,2)&lt;&gt;0,"Prim farkı","Komisyon farkı"))))</f>
      </c>
      <c r="L17" s="13"/>
      <c r="M17" s="13"/>
    </row>
    <row r="18" spans="1:13" x14ac:dyDescent="0.25">
      <c r="A18" s="37">
        <f>IF('Şirket Ekstresi'!A12="","",'Şirket Ekstresi'!A12)</f>
      </c>
      <c r="B18" s="13">
        <f>IF($A18="","","Şirket ekstresi")</f>
      </c>
      <c r="C18" s="13">
        <f>IF($A18="","",'Şirket Ekstresi'!B12)</f>
      </c>
      <c r="D18" s="13">
        <f>IF($A18="","",'Şirket Ekstresi'!C12)</f>
      </c>
      <c r="E18" s="16">
        <f>IF($A18="","",'Şirket Ekstresi'!E12)</f>
      </c>
      <c r="F18" s="16">
        <f>IF($A18="","",IFERROR(VLOOKUP($A18,'Acente Kayıtları'!$A$2:$J$201,5,FALSE),""))</f>
      </c>
      <c r="G18" s="16">
        <f>IF(OR($A18="",F18=""),"",E18-F18)</f>
      </c>
      <c r="H18" s="16">
        <f>IF($A18="","",'Şirket Ekstresi'!G12)</f>
      </c>
      <c r="I18" s="16">
        <f>IF($A18="","",IFERROR(VLOOKUP($A18,'Acente Kayıtları'!$A$2:$J$201,7,FALSE),""))</f>
      </c>
      <c r="J18" s="16">
        <f>IF(OR($A18="",I18=""),"",H18-I18)</f>
      </c>
      <c r="K18" s="38">
        <f>IF($A18="","",IF(F18="","Yalnızca ekstrede",IF(AND(ROUND(E18-F18,2)=0,ROUND(H18-I18,2)=0),"Eşleşti",IF(ROUND(E18-F18,2)&lt;&gt;0,"Prim farkı","Komisyon farkı"))))</f>
      </c>
      <c r="L18" s="13"/>
      <c r="M18" s="13"/>
    </row>
    <row r="19" spans="1:13" x14ac:dyDescent="0.25">
      <c r="A19" s="37">
        <f>IF('Şirket Ekstresi'!A13="","",'Şirket Ekstresi'!A13)</f>
      </c>
      <c r="B19" s="13">
        <f>IF($A19="","","Şirket ekstresi")</f>
      </c>
      <c r="C19" s="13">
        <f>IF($A19="","",'Şirket Ekstresi'!B13)</f>
      </c>
      <c r="D19" s="13">
        <f>IF($A19="","",'Şirket Ekstresi'!C13)</f>
      </c>
      <c r="E19" s="16">
        <f>IF($A19="","",'Şirket Ekstresi'!E13)</f>
      </c>
      <c r="F19" s="16">
        <f>IF($A19="","",IFERROR(VLOOKUP($A19,'Acente Kayıtları'!$A$2:$J$201,5,FALSE),""))</f>
      </c>
      <c r="G19" s="16">
        <f>IF(OR($A19="",F19=""),"",E19-F19)</f>
      </c>
      <c r="H19" s="16">
        <f>IF($A19="","",'Şirket Ekstresi'!G13)</f>
      </c>
      <c r="I19" s="16">
        <f>IF($A19="","",IFERROR(VLOOKUP($A19,'Acente Kayıtları'!$A$2:$J$201,7,FALSE),""))</f>
      </c>
      <c r="J19" s="16">
        <f>IF(OR($A19="",I19=""),"",H19-I19)</f>
      </c>
      <c r="K19" s="38">
        <f>IF($A19="","",IF(F19="","Yalnızca ekstrede",IF(AND(ROUND(E19-F19,2)=0,ROUND(H19-I19,2)=0),"Eşleşti",IF(ROUND(E19-F19,2)&lt;&gt;0,"Prim farkı","Komisyon farkı"))))</f>
      </c>
      <c r="L19" s="13"/>
      <c r="M19" s="13"/>
    </row>
    <row r="20" spans="1:13" x14ac:dyDescent="0.25">
      <c r="A20" s="37">
        <f>IF('Şirket Ekstresi'!A14="","",'Şirket Ekstresi'!A14)</f>
      </c>
      <c r="B20" s="13">
        <f>IF($A20="","","Şirket ekstresi")</f>
      </c>
      <c r="C20" s="13">
        <f>IF($A20="","",'Şirket Ekstresi'!B14)</f>
      </c>
      <c r="D20" s="13">
        <f>IF($A20="","",'Şirket Ekstresi'!C14)</f>
      </c>
      <c r="E20" s="16">
        <f>IF($A20="","",'Şirket Ekstresi'!E14)</f>
      </c>
      <c r="F20" s="16">
        <f>IF($A20="","",IFERROR(VLOOKUP($A20,'Acente Kayıtları'!$A$2:$J$201,5,FALSE),""))</f>
      </c>
      <c r="G20" s="16">
        <f>IF(OR($A20="",F20=""),"",E20-F20)</f>
      </c>
      <c r="H20" s="16">
        <f>IF($A20="","",'Şirket Ekstresi'!G14)</f>
      </c>
      <c r="I20" s="16">
        <f>IF($A20="","",IFERROR(VLOOKUP($A20,'Acente Kayıtları'!$A$2:$J$201,7,FALSE),""))</f>
      </c>
      <c r="J20" s="16">
        <f>IF(OR($A20="",I20=""),"",H20-I20)</f>
      </c>
      <c r="K20" s="38">
        <f>IF($A20="","",IF(F20="","Yalnızca ekstrede",IF(AND(ROUND(E20-F20,2)=0,ROUND(H20-I20,2)=0),"Eşleşti",IF(ROUND(E20-F20,2)&lt;&gt;0,"Prim farkı","Komisyon farkı"))))</f>
      </c>
      <c r="L20" s="13"/>
      <c r="M20" s="13"/>
    </row>
    <row r="21" spans="1:13" x14ac:dyDescent="0.25">
      <c r="A21" s="37">
        <f>IF('Şirket Ekstresi'!A15="","",'Şirket Ekstresi'!A15)</f>
      </c>
      <c r="B21" s="13">
        <f>IF($A21="","","Şirket ekstresi")</f>
      </c>
      <c r="C21" s="13">
        <f>IF($A21="","",'Şirket Ekstresi'!B15)</f>
      </c>
      <c r="D21" s="13">
        <f>IF($A21="","",'Şirket Ekstresi'!C15)</f>
      </c>
      <c r="E21" s="16">
        <f>IF($A21="","",'Şirket Ekstresi'!E15)</f>
      </c>
      <c r="F21" s="16">
        <f>IF($A21="","",IFERROR(VLOOKUP($A21,'Acente Kayıtları'!$A$2:$J$201,5,FALSE),""))</f>
      </c>
      <c r="G21" s="16">
        <f>IF(OR($A21="",F21=""),"",E21-F21)</f>
      </c>
      <c r="H21" s="16">
        <f>IF($A21="","",'Şirket Ekstresi'!G15)</f>
      </c>
      <c r="I21" s="16">
        <f>IF($A21="","",IFERROR(VLOOKUP($A21,'Acente Kayıtları'!$A$2:$J$201,7,FALSE),""))</f>
      </c>
      <c r="J21" s="16">
        <f>IF(OR($A21="",I21=""),"",H21-I21)</f>
      </c>
      <c r="K21" s="38">
        <f>IF($A21="","",IF(F21="","Yalnızca ekstrede",IF(AND(ROUND(E21-F21,2)=0,ROUND(H21-I21,2)=0),"Eşleşti",IF(ROUND(E21-F21,2)&lt;&gt;0,"Prim farkı","Komisyon farkı"))))</f>
      </c>
      <c r="L21" s="13"/>
      <c r="M21" s="13"/>
    </row>
    <row r="22" spans="1:13" x14ac:dyDescent="0.25">
      <c r="A22" s="37">
        <f>IF('Şirket Ekstresi'!A16="","",'Şirket Ekstresi'!A16)</f>
      </c>
      <c r="B22" s="13">
        <f>IF($A22="","","Şirket ekstresi")</f>
      </c>
      <c r="C22" s="13">
        <f>IF($A22="","",'Şirket Ekstresi'!B16)</f>
      </c>
      <c r="D22" s="13">
        <f>IF($A22="","",'Şirket Ekstresi'!C16)</f>
      </c>
      <c r="E22" s="16">
        <f>IF($A22="","",'Şirket Ekstresi'!E16)</f>
      </c>
      <c r="F22" s="16">
        <f>IF($A22="","",IFERROR(VLOOKUP($A22,'Acente Kayıtları'!$A$2:$J$201,5,FALSE),""))</f>
      </c>
      <c r="G22" s="16">
        <f>IF(OR($A22="",F22=""),"",E22-F22)</f>
      </c>
      <c r="H22" s="16">
        <f>IF($A22="","",'Şirket Ekstresi'!G16)</f>
      </c>
      <c r="I22" s="16">
        <f>IF($A22="","",IFERROR(VLOOKUP($A22,'Acente Kayıtları'!$A$2:$J$201,7,FALSE),""))</f>
      </c>
      <c r="J22" s="16">
        <f>IF(OR($A22="",I22=""),"",H22-I22)</f>
      </c>
      <c r="K22" s="38">
        <f>IF($A22="","",IF(F22="","Yalnızca ekstrede",IF(AND(ROUND(E22-F22,2)=0,ROUND(H22-I22,2)=0),"Eşleşti",IF(ROUND(E22-F22,2)&lt;&gt;0,"Prim farkı","Komisyon farkı"))))</f>
      </c>
      <c r="L22" s="13"/>
      <c r="M22" s="13"/>
    </row>
    <row r="23" spans="1:13" x14ac:dyDescent="0.25">
      <c r="A23" s="37">
        <f>IF('Şirket Ekstresi'!A17="","",'Şirket Ekstresi'!A17)</f>
      </c>
      <c r="B23" s="13">
        <f>IF($A23="","","Şirket ekstresi")</f>
      </c>
      <c r="C23" s="13">
        <f>IF($A23="","",'Şirket Ekstresi'!B17)</f>
      </c>
      <c r="D23" s="13">
        <f>IF($A23="","",'Şirket Ekstresi'!C17)</f>
      </c>
      <c r="E23" s="16">
        <f>IF($A23="","",'Şirket Ekstresi'!E17)</f>
      </c>
      <c r="F23" s="16">
        <f>IF($A23="","",IFERROR(VLOOKUP($A23,'Acente Kayıtları'!$A$2:$J$201,5,FALSE),""))</f>
      </c>
      <c r="G23" s="16">
        <f>IF(OR($A23="",F23=""),"",E23-F23)</f>
      </c>
      <c r="H23" s="16">
        <f>IF($A23="","",'Şirket Ekstresi'!G17)</f>
      </c>
      <c r="I23" s="16">
        <f>IF($A23="","",IFERROR(VLOOKUP($A23,'Acente Kayıtları'!$A$2:$J$201,7,FALSE),""))</f>
      </c>
      <c r="J23" s="16">
        <f>IF(OR($A23="",I23=""),"",H23-I23)</f>
      </c>
      <c r="K23" s="38">
        <f>IF($A23="","",IF(F23="","Yalnızca ekstrede",IF(AND(ROUND(E23-F23,2)=0,ROUND(H23-I23,2)=0),"Eşleşti",IF(ROUND(E23-F23,2)&lt;&gt;0,"Prim farkı","Komisyon farkı"))))</f>
      </c>
      <c r="L23" s="13"/>
      <c r="M23" s="13"/>
    </row>
    <row r="24" spans="1:13" x14ac:dyDescent="0.25">
      <c r="A24" s="37">
        <f>IF('Şirket Ekstresi'!A18="","",'Şirket Ekstresi'!A18)</f>
      </c>
      <c r="B24" s="13">
        <f>IF($A24="","","Şirket ekstresi")</f>
      </c>
      <c r="C24" s="13">
        <f>IF($A24="","",'Şirket Ekstresi'!B18)</f>
      </c>
      <c r="D24" s="13">
        <f>IF($A24="","",'Şirket Ekstresi'!C18)</f>
      </c>
      <c r="E24" s="16">
        <f>IF($A24="","",'Şirket Ekstresi'!E18)</f>
      </c>
      <c r="F24" s="16">
        <f>IF($A24="","",IFERROR(VLOOKUP($A24,'Acente Kayıtları'!$A$2:$J$201,5,FALSE),""))</f>
      </c>
      <c r="G24" s="16">
        <f>IF(OR($A24="",F24=""),"",E24-F24)</f>
      </c>
      <c r="H24" s="16">
        <f>IF($A24="","",'Şirket Ekstresi'!G18)</f>
      </c>
      <c r="I24" s="16">
        <f>IF($A24="","",IFERROR(VLOOKUP($A24,'Acente Kayıtları'!$A$2:$J$201,7,FALSE),""))</f>
      </c>
      <c r="J24" s="16">
        <f>IF(OR($A24="",I24=""),"",H24-I24)</f>
      </c>
      <c r="K24" s="38">
        <f>IF($A24="","",IF(F24="","Yalnızca ekstrede",IF(AND(ROUND(E24-F24,2)=0,ROUND(H24-I24,2)=0),"Eşleşti",IF(ROUND(E24-F24,2)&lt;&gt;0,"Prim farkı","Komisyon farkı"))))</f>
      </c>
      <c r="L24" s="13"/>
      <c r="M24" s="13"/>
    </row>
    <row r="25" spans="1:13" x14ac:dyDescent="0.25">
      <c r="A25" s="37">
        <f>IF('Şirket Ekstresi'!A19="","",'Şirket Ekstresi'!A19)</f>
      </c>
      <c r="B25" s="13">
        <f>IF($A25="","","Şirket ekstresi")</f>
      </c>
      <c r="C25" s="13">
        <f>IF($A25="","",'Şirket Ekstresi'!B19)</f>
      </c>
      <c r="D25" s="13">
        <f>IF($A25="","",'Şirket Ekstresi'!C19)</f>
      </c>
      <c r="E25" s="16">
        <f>IF($A25="","",'Şirket Ekstresi'!E19)</f>
      </c>
      <c r="F25" s="16">
        <f>IF($A25="","",IFERROR(VLOOKUP($A25,'Acente Kayıtları'!$A$2:$J$201,5,FALSE),""))</f>
      </c>
      <c r="G25" s="16">
        <f>IF(OR($A25="",F25=""),"",E25-F25)</f>
      </c>
      <c r="H25" s="16">
        <f>IF($A25="","",'Şirket Ekstresi'!G19)</f>
      </c>
      <c r="I25" s="16">
        <f>IF($A25="","",IFERROR(VLOOKUP($A25,'Acente Kayıtları'!$A$2:$J$201,7,FALSE),""))</f>
      </c>
      <c r="J25" s="16">
        <f>IF(OR($A25="",I25=""),"",H25-I25)</f>
      </c>
      <c r="K25" s="38">
        <f>IF($A25="","",IF(F25="","Yalnızca ekstrede",IF(AND(ROUND(E25-F25,2)=0,ROUND(H25-I25,2)=0),"Eşleşti",IF(ROUND(E25-F25,2)&lt;&gt;0,"Prim farkı","Komisyon farkı"))))</f>
      </c>
      <c r="L25" s="13"/>
      <c r="M25" s="13"/>
    </row>
    <row r="26" spans="1:13" x14ac:dyDescent="0.25">
      <c r="A26" s="37">
        <f>IF('Şirket Ekstresi'!A20="","",'Şirket Ekstresi'!A20)</f>
      </c>
      <c r="B26" s="13">
        <f>IF($A26="","","Şirket ekstresi")</f>
      </c>
      <c r="C26" s="13">
        <f>IF($A26="","",'Şirket Ekstresi'!B20)</f>
      </c>
      <c r="D26" s="13">
        <f>IF($A26="","",'Şirket Ekstresi'!C20)</f>
      </c>
      <c r="E26" s="16">
        <f>IF($A26="","",'Şirket Ekstresi'!E20)</f>
      </c>
      <c r="F26" s="16">
        <f>IF($A26="","",IFERROR(VLOOKUP($A26,'Acente Kayıtları'!$A$2:$J$201,5,FALSE),""))</f>
      </c>
      <c r="G26" s="16">
        <f>IF(OR($A26="",F26=""),"",E26-F26)</f>
      </c>
      <c r="H26" s="16">
        <f>IF($A26="","",'Şirket Ekstresi'!G20)</f>
      </c>
      <c r="I26" s="16">
        <f>IF($A26="","",IFERROR(VLOOKUP($A26,'Acente Kayıtları'!$A$2:$J$201,7,FALSE),""))</f>
      </c>
      <c r="J26" s="16">
        <f>IF(OR($A26="",I26=""),"",H26-I26)</f>
      </c>
      <c r="K26" s="38">
        <f>IF($A26="","",IF(F26="","Yalnızca ekstrede",IF(AND(ROUND(E26-F26,2)=0,ROUND(H26-I26,2)=0),"Eşleşti",IF(ROUND(E26-F26,2)&lt;&gt;0,"Prim farkı","Komisyon farkı"))))</f>
      </c>
      <c r="L26" s="13"/>
      <c r="M26" s="13"/>
    </row>
    <row r="27" spans="1:13" x14ac:dyDescent="0.25">
      <c r="A27" s="37">
        <f>IF('Şirket Ekstresi'!A21="","",'Şirket Ekstresi'!A21)</f>
      </c>
      <c r="B27" s="13">
        <f>IF($A27="","","Şirket ekstresi")</f>
      </c>
      <c r="C27" s="13">
        <f>IF($A27="","",'Şirket Ekstresi'!B21)</f>
      </c>
      <c r="D27" s="13">
        <f>IF($A27="","",'Şirket Ekstresi'!C21)</f>
      </c>
      <c r="E27" s="16">
        <f>IF($A27="","",'Şirket Ekstresi'!E21)</f>
      </c>
      <c r="F27" s="16">
        <f>IF($A27="","",IFERROR(VLOOKUP($A27,'Acente Kayıtları'!$A$2:$J$201,5,FALSE),""))</f>
      </c>
      <c r="G27" s="16">
        <f>IF(OR($A27="",F27=""),"",E27-F27)</f>
      </c>
      <c r="H27" s="16">
        <f>IF($A27="","",'Şirket Ekstresi'!G21)</f>
      </c>
      <c r="I27" s="16">
        <f>IF($A27="","",IFERROR(VLOOKUP($A27,'Acente Kayıtları'!$A$2:$J$201,7,FALSE),""))</f>
      </c>
      <c r="J27" s="16">
        <f>IF(OR($A27="",I27=""),"",H27-I27)</f>
      </c>
      <c r="K27" s="38">
        <f>IF($A27="","",IF(F27="","Yalnızca ekstrede",IF(AND(ROUND(E27-F27,2)=0,ROUND(H27-I27,2)=0),"Eşleşti",IF(ROUND(E27-F27,2)&lt;&gt;0,"Prim farkı","Komisyon farkı"))))</f>
      </c>
      <c r="L27" s="13"/>
      <c r="M27" s="13"/>
    </row>
    <row r="28" spans="1:13" x14ac:dyDescent="0.25">
      <c r="A28" s="37">
        <f>IF('Şirket Ekstresi'!A22="","",'Şirket Ekstresi'!A22)</f>
      </c>
      <c r="B28" s="13">
        <f>IF($A28="","","Şirket ekstresi")</f>
      </c>
      <c r="C28" s="13">
        <f>IF($A28="","",'Şirket Ekstresi'!B22)</f>
      </c>
      <c r="D28" s="13">
        <f>IF($A28="","",'Şirket Ekstresi'!C22)</f>
      </c>
      <c r="E28" s="16">
        <f>IF($A28="","",'Şirket Ekstresi'!E22)</f>
      </c>
      <c r="F28" s="16">
        <f>IF($A28="","",IFERROR(VLOOKUP($A28,'Acente Kayıtları'!$A$2:$J$201,5,FALSE),""))</f>
      </c>
      <c r="G28" s="16">
        <f>IF(OR($A28="",F28=""),"",E28-F28)</f>
      </c>
      <c r="H28" s="16">
        <f>IF($A28="","",'Şirket Ekstresi'!G22)</f>
      </c>
      <c r="I28" s="16">
        <f>IF($A28="","",IFERROR(VLOOKUP($A28,'Acente Kayıtları'!$A$2:$J$201,7,FALSE),""))</f>
      </c>
      <c r="J28" s="16">
        <f>IF(OR($A28="",I28=""),"",H28-I28)</f>
      </c>
      <c r="K28" s="38">
        <f>IF($A28="","",IF(F28="","Yalnızca ekstrede",IF(AND(ROUND(E28-F28,2)=0,ROUND(H28-I28,2)=0),"Eşleşti",IF(ROUND(E28-F28,2)&lt;&gt;0,"Prim farkı","Komisyon farkı"))))</f>
      </c>
      <c r="L28" s="13"/>
      <c r="M28" s="13"/>
    </row>
    <row r="29" spans="1:13" x14ac:dyDescent="0.25">
      <c r="A29" s="37">
        <f>IF('Şirket Ekstresi'!A23="","",'Şirket Ekstresi'!A23)</f>
      </c>
      <c r="B29" s="13">
        <f>IF($A29="","","Şirket ekstresi")</f>
      </c>
      <c r="C29" s="13">
        <f>IF($A29="","",'Şirket Ekstresi'!B23)</f>
      </c>
      <c r="D29" s="13">
        <f>IF($A29="","",'Şirket Ekstresi'!C23)</f>
      </c>
      <c r="E29" s="16">
        <f>IF($A29="","",'Şirket Ekstresi'!E23)</f>
      </c>
      <c r="F29" s="16">
        <f>IF($A29="","",IFERROR(VLOOKUP($A29,'Acente Kayıtları'!$A$2:$J$201,5,FALSE),""))</f>
      </c>
      <c r="G29" s="16">
        <f>IF(OR($A29="",F29=""),"",E29-F29)</f>
      </c>
      <c r="H29" s="16">
        <f>IF($A29="","",'Şirket Ekstresi'!G23)</f>
      </c>
      <c r="I29" s="16">
        <f>IF($A29="","",IFERROR(VLOOKUP($A29,'Acente Kayıtları'!$A$2:$J$201,7,FALSE),""))</f>
      </c>
      <c r="J29" s="16">
        <f>IF(OR($A29="",I29=""),"",H29-I29)</f>
      </c>
      <c r="K29" s="38">
        <f>IF($A29="","",IF(F29="","Yalnızca ekstrede",IF(AND(ROUND(E29-F29,2)=0,ROUND(H29-I29,2)=0),"Eşleşti",IF(ROUND(E29-F29,2)&lt;&gt;0,"Prim farkı","Komisyon farkı"))))</f>
      </c>
      <c r="L29" s="13"/>
      <c r="M29" s="13"/>
    </row>
    <row r="30" spans="1:13" x14ac:dyDescent="0.25">
      <c r="A30" s="37">
        <f>IF('Şirket Ekstresi'!A24="","",'Şirket Ekstresi'!A24)</f>
      </c>
      <c r="B30" s="13">
        <f>IF($A30="","","Şirket ekstresi")</f>
      </c>
      <c r="C30" s="13">
        <f>IF($A30="","",'Şirket Ekstresi'!B24)</f>
      </c>
      <c r="D30" s="13">
        <f>IF($A30="","",'Şirket Ekstresi'!C24)</f>
      </c>
      <c r="E30" s="16">
        <f>IF($A30="","",'Şirket Ekstresi'!E24)</f>
      </c>
      <c r="F30" s="16">
        <f>IF($A30="","",IFERROR(VLOOKUP($A30,'Acente Kayıtları'!$A$2:$J$201,5,FALSE),""))</f>
      </c>
      <c r="G30" s="16">
        <f>IF(OR($A30="",F30=""),"",E30-F30)</f>
      </c>
      <c r="H30" s="16">
        <f>IF($A30="","",'Şirket Ekstresi'!G24)</f>
      </c>
      <c r="I30" s="16">
        <f>IF($A30="","",IFERROR(VLOOKUP($A30,'Acente Kayıtları'!$A$2:$J$201,7,FALSE),""))</f>
      </c>
      <c r="J30" s="16">
        <f>IF(OR($A30="",I30=""),"",H30-I30)</f>
      </c>
      <c r="K30" s="38">
        <f>IF($A30="","",IF(F30="","Yalnızca ekstrede",IF(AND(ROUND(E30-F30,2)=0,ROUND(H30-I30,2)=0),"Eşleşti",IF(ROUND(E30-F30,2)&lt;&gt;0,"Prim farkı","Komisyon farkı"))))</f>
      </c>
      <c r="L30" s="13"/>
      <c r="M30" s="13"/>
    </row>
    <row r="31" spans="1:13" x14ac:dyDescent="0.25">
      <c r="A31" s="37">
        <f>IF('Şirket Ekstresi'!A25="","",'Şirket Ekstresi'!A25)</f>
      </c>
      <c r="B31" s="13">
        <f>IF($A31="","","Şirket ekstresi")</f>
      </c>
      <c r="C31" s="13">
        <f>IF($A31="","",'Şirket Ekstresi'!B25)</f>
      </c>
      <c r="D31" s="13">
        <f>IF($A31="","",'Şirket Ekstresi'!C25)</f>
      </c>
      <c r="E31" s="16">
        <f>IF($A31="","",'Şirket Ekstresi'!E25)</f>
      </c>
      <c r="F31" s="16">
        <f>IF($A31="","",IFERROR(VLOOKUP($A31,'Acente Kayıtları'!$A$2:$J$201,5,FALSE),""))</f>
      </c>
      <c r="G31" s="16">
        <f>IF(OR($A31="",F31=""),"",E31-F31)</f>
      </c>
      <c r="H31" s="16">
        <f>IF($A31="","",'Şirket Ekstresi'!G25)</f>
      </c>
      <c r="I31" s="16">
        <f>IF($A31="","",IFERROR(VLOOKUP($A31,'Acente Kayıtları'!$A$2:$J$201,7,FALSE),""))</f>
      </c>
      <c r="J31" s="16">
        <f>IF(OR($A31="",I31=""),"",H31-I31)</f>
      </c>
      <c r="K31" s="38">
        <f>IF($A31="","",IF(F31="","Yalnızca ekstrede",IF(AND(ROUND(E31-F31,2)=0,ROUND(H31-I31,2)=0),"Eşleşti",IF(ROUND(E31-F31,2)&lt;&gt;0,"Prim farkı","Komisyon farkı"))))</f>
      </c>
      <c r="L31" s="13"/>
      <c r="M31" s="13"/>
    </row>
    <row r="32" spans="1:13" x14ac:dyDescent="0.25">
      <c r="A32" s="37">
        <f>IF('Şirket Ekstresi'!A26="","",'Şirket Ekstresi'!A26)</f>
      </c>
      <c r="B32" s="13">
        <f>IF($A32="","","Şirket ekstresi")</f>
      </c>
      <c r="C32" s="13">
        <f>IF($A32="","",'Şirket Ekstresi'!B26)</f>
      </c>
      <c r="D32" s="13">
        <f>IF($A32="","",'Şirket Ekstresi'!C26)</f>
      </c>
      <c r="E32" s="16">
        <f>IF($A32="","",'Şirket Ekstresi'!E26)</f>
      </c>
      <c r="F32" s="16">
        <f>IF($A32="","",IFERROR(VLOOKUP($A32,'Acente Kayıtları'!$A$2:$J$201,5,FALSE),""))</f>
      </c>
      <c r="G32" s="16">
        <f>IF(OR($A32="",F32=""),"",E32-F32)</f>
      </c>
      <c r="H32" s="16">
        <f>IF($A32="","",'Şirket Ekstresi'!G26)</f>
      </c>
      <c r="I32" s="16">
        <f>IF($A32="","",IFERROR(VLOOKUP($A32,'Acente Kayıtları'!$A$2:$J$201,7,FALSE),""))</f>
      </c>
      <c r="J32" s="16">
        <f>IF(OR($A32="",I32=""),"",H32-I32)</f>
      </c>
      <c r="K32" s="38">
        <f>IF($A32="","",IF(F32="","Yalnızca ekstrede",IF(AND(ROUND(E32-F32,2)=0,ROUND(H32-I32,2)=0),"Eşleşti",IF(ROUND(E32-F32,2)&lt;&gt;0,"Prim farkı","Komisyon farkı"))))</f>
      </c>
      <c r="L32" s="13"/>
      <c r="M32" s="13"/>
    </row>
    <row r="33" spans="1:13" x14ac:dyDescent="0.25">
      <c r="A33" s="37">
        <f>IF('Şirket Ekstresi'!A27="","",'Şirket Ekstresi'!A27)</f>
      </c>
      <c r="B33" s="13">
        <f>IF($A33="","","Şirket ekstresi")</f>
      </c>
      <c r="C33" s="13">
        <f>IF($A33="","",'Şirket Ekstresi'!B27)</f>
      </c>
      <c r="D33" s="13">
        <f>IF($A33="","",'Şirket Ekstresi'!C27)</f>
      </c>
      <c r="E33" s="16">
        <f>IF($A33="","",'Şirket Ekstresi'!E27)</f>
      </c>
      <c r="F33" s="16">
        <f>IF($A33="","",IFERROR(VLOOKUP($A33,'Acente Kayıtları'!$A$2:$J$201,5,FALSE),""))</f>
      </c>
      <c r="G33" s="16">
        <f>IF(OR($A33="",F33=""),"",E33-F33)</f>
      </c>
      <c r="H33" s="16">
        <f>IF($A33="","",'Şirket Ekstresi'!G27)</f>
      </c>
      <c r="I33" s="16">
        <f>IF($A33="","",IFERROR(VLOOKUP($A33,'Acente Kayıtları'!$A$2:$J$201,7,FALSE),""))</f>
      </c>
      <c r="J33" s="16">
        <f>IF(OR($A33="",I33=""),"",H33-I33)</f>
      </c>
      <c r="K33" s="38">
        <f>IF($A33="","",IF(F33="","Yalnızca ekstrede",IF(AND(ROUND(E33-F33,2)=0,ROUND(H33-I33,2)=0),"Eşleşti",IF(ROUND(E33-F33,2)&lt;&gt;0,"Prim farkı","Komisyon farkı"))))</f>
      </c>
      <c r="L33" s="13"/>
      <c r="M33" s="13"/>
    </row>
    <row r="34" spans="1:13" x14ac:dyDescent="0.25">
      <c r="A34" s="37">
        <f>IF('Şirket Ekstresi'!A28="","",'Şirket Ekstresi'!A28)</f>
      </c>
      <c r="B34" s="13">
        <f>IF($A34="","","Şirket ekstresi")</f>
      </c>
      <c r="C34" s="13">
        <f>IF($A34="","",'Şirket Ekstresi'!B28)</f>
      </c>
      <c r="D34" s="13">
        <f>IF($A34="","",'Şirket Ekstresi'!C28)</f>
      </c>
      <c r="E34" s="16">
        <f>IF($A34="","",'Şirket Ekstresi'!E28)</f>
      </c>
      <c r="F34" s="16">
        <f>IF($A34="","",IFERROR(VLOOKUP($A34,'Acente Kayıtları'!$A$2:$J$201,5,FALSE),""))</f>
      </c>
      <c r="G34" s="16">
        <f>IF(OR($A34="",F34=""),"",E34-F34)</f>
      </c>
      <c r="H34" s="16">
        <f>IF($A34="","",'Şirket Ekstresi'!G28)</f>
      </c>
      <c r="I34" s="16">
        <f>IF($A34="","",IFERROR(VLOOKUP($A34,'Acente Kayıtları'!$A$2:$J$201,7,FALSE),""))</f>
      </c>
      <c r="J34" s="16">
        <f>IF(OR($A34="",I34=""),"",H34-I34)</f>
      </c>
      <c r="K34" s="38">
        <f>IF($A34="","",IF(F34="","Yalnızca ekstrede",IF(AND(ROUND(E34-F34,2)=0,ROUND(H34-I34,2)=0),"Eşleşti",IF(ROUND(E34-F34,2)&lt;&gt;0,"Prim farkı","Komisyon farkı"))))</f>
      </c>
      <c r="L34" s="13"/>
      <c r="M34" s="13"/>
    </row>
    <row r="35" spans="1:13" x14ac:dyDescent="0.25">
      <c r="A35" s="37">
        <f>IF('Şirket Ekstresi'!A29="","",'Şirket Ekstresi'!A29)</f>
      </c>
      <c r="B35" s="13">
        <f>IF($A35="","","Şirket ekstresi")</f>
      </c>
      <c r="C35" s="13">
        <f>IF($A35="","",'Şirket Ekstresi'!B29)</f>
      </c>
      <c r="D35" s="13">
        <f>IF($A35="","",'Şirket Ekstresi'!C29)</f>
      </c>
      <c r="E35" s="16">
        <f>IF($A35="","",'Şirket Ekstresi'!E29)</f>
      </c>
      <c r="F35" s="16">
        <f>IF($A35="","",IFERROR(VLOOKUP($A35,'Acente Kayıtları'!$A$2:$J$201,5,FALSE),""))</f>
      </c>
      <c r="G35" s="16">
        <f>IF(OR($A35="",F35=""),"",E35-F35)</f>
      </c>
      <c r="H35" s="16">
        <f>IF($A35="","",'Şirket Ekstresi'!G29)</f>
      </c>
      <c r="I35" s="16">
        <f>IF($A35="","",IFERROR(VLOOKUP($A35,'Acente Kayıtları'!$A$2:$J$201,7,FALSE),""))</f>
      </c>
      <c r="J35" s="16">
        <f>IF(OR($A35="",I35=""),"",H35-I35)</f>
      </c>
      <c r="K35" s="38">
        <f>IF($A35="","",IF(F35="","Yalnızca ekstrede",IF(AND(ROUND(E35-F35,2)=0,ROUND(H35-I35,2)=0),"Eşleşti",IF(ROUND(E35-F35,2)&lt;&gt;0,"Prim farkı","Komisyon farkı"))))</f>
      </c>
      <c r="L35" s="13"/>
      <c r="M35" s="13"/>
    </row>
    <row r="36" spans="1:13" x14ac:dyDescent="0.25">
      <c r="A36" s="37">
        <f>IF('Şirket Ekstresi'!A30="","",'Şirket Ekstresi'!A30)</f>
      </c>
      <c r="B36" s="13">
        <f>IF($A36="","","Şirket ekstresi")</f>
      </c>
      <c r="C36" s="13">
        <f>IF($A36="","",'Şirket Ekstresi'!B30)</f>
      </c>
      <c r="D36" s="13">
        <f>IF($A36="","",'Şirket Ekstresi'!C30)</f>
      </c>
      <c r="E36" s="16">
        <f>IF($A36="","",'Şirket Ekstresi'!E30)</f>
      </c>
      <c r="F36" s="16">
        <f>IF($A36="","",IFERROR(VLOOKUP($A36,'Acente Kayıtları'!$A$2:$J$201,5,FALSE),""))</f>
      </c>
      <c r="G36" s="16">
        <f>IF(OR($A36="",F36=""),"",E36-F36)</f>
      </c>
      <c r="H36" s="16">
        <f>IF($A36="","",'Şirket Ekstresi'!G30)</f>
      </c>
      <c r="I36" s="16">
        <f>IF($A36="","",IFERROR(VLOOKUP($A36,'Acente Kayıtları'!$A$2:$J$201,7,FALSE),""))</f>
      </c>
      <c r="J36" s="16">
        <f>IF(OR($A36="",I36=""),"",H36-I36)</f>
      </c>
      <c r="K36" s="38">
        <f>IF($A36="","",IF(F36="","Yalnızca ekstrede",IF(AND(ROUND(E36-F36,2)=0,ROUND(H36-I36,2)=0),"Eşleşti",IF(ROUND(E36-F36,2)&lt;&gt;0,"Prim farkı","Komisyon farkı"))))</f>
      </c>
      <c r="L36" s="13"/>
      <c r="M36" s="13"/>
    </row>
    <row r="37" spans="1:13" x14ac:dyDescent="0.25">
      <c r="A37" s="37">
        <f>IF('Şirket Ekstresi'!A31="","",'Şirket Ekstresi'!A31)</f>
      </c>
      <c r="B37" s="13">
        <f>IF($A37="","","Şirket ekstresi")</f>
      </c>
      <c r="C37" s="13">
        <f>IF($A37="","",'Şirket Ekstresi'!B31)</f>
      </c>
      <c r="D37" s="13">
        <f>IF($A37="","",'Şirket Ekstresi'!C31)</f>
      </c>
      <c r="E37" s="16">
        <f>IF($A37="","",'Şirket Ekstresi'!E31)</f>
      </c>
      <c r="F37" s="16">
        <f>IF($A37="","",IFERROR(VLOOKUP($A37,'Acente Kayıtları'!$A$2:$J$201,5,FALSE),""))</f>
      </c>
      <c r="G37" s="16">
        <f>IF(OR($A37="",F37=""),"",E37-F37)</f>
      </c>
      <c r="H37" s="16">
        <f>IF($A37="","",'Şirket Ekstresi'!G31)</f>
      </c>
      <c r="I37" s="16">
        <f>IF($A37="","",IFERROR(VLOOKUP($A37,'Acente Kayıtları'!$A$2:$J$201,7,FALSE),""))</f>
      </c>
      <c r="J37" s="16">
        <f>IF(OR($A37="",I37=""),"",H37-I37)</f>
      </c>
      <c r="K37" s="38">
        <f>IF($A37="","",IF(F37="","Yalnızca ekstrede",IF(AND(ROUND(E37-F37,2)=0,ROUND(H37-I37,2)=0),"Eşleşti",IF(ROUND(E37-F37,2)&lt;&gt;0,"Prim farkı","Komisyon farkı"))))</f>
      </c>
      <c r="L37" s="13"/>
      <c r="M37" s="13"/>
    </row>
    <row r="38" spans="1:13" x14ac:dyDescent="0.25">
      <c r="A38" s="37">
        <f>IF('Şirket Ekstresi'!A32="","",'Şirket Ekstresi'!A32)</f>
      </c>
      <c r="B38" s="13">
        <f>IF($A38="","","Şirket ekstresi")</f>
      </c>
      <c r="C38" s="13">
        <f>IF($A38="","",'Şirket Ekstresi'!B32)</f>
      </c>
      <c r="D38" s="13">
        <f>IF($A38="","",'Şirket Ekstresi'!C32)</f>
      </c>
      <c r="E38" s="16">
        <f>IF($A38="","",'Şirket Ekstresi'!E32)</f>
      </c>
      <c r="F38" s="16">
        <f>IF($A38="","",IFERROR(VLOOKUP($A38,'Acente Kayıtları'!$A$2:$J$201,5,FALSE),""))</f>
      </c>
      <c r="G38" s="16">
        <f>IF(OR($A38="",F38=""),"",E38-F38)</f>
      </c>
      <c r="H38" s="16">
        <f>IF($A38="","",'Şirket Ekstresi'!G32)</f>
      </c>
      <c r="I38" s="16">
        <f>IF($A38="","",IFERROR(VLOOKUP($A38,'Acente Kayıtları'!$A$2:$J$201,7,FALSE),""))</f>
      </c>
      <c r="J38" s="16">
        <f>IF(OR($A38="",I38=""),"",H38-I38)</f>
      </c>
      <c r="K38" s="38">
        <f>IF($A38="","",IF(F38="","Yalnızca ekstrede",IF(AND(ROUND(E38-F38,2)=0,ROUND(H38-I38,2)=0),"Eşleşti",IF(ROUND(E38-F38,2)&lt;&gt;0,"Prim farkı","Komisyon farkı"))))</f>
      </c>
      <c r="L38" s="13"/>
      <c r="M38" s="13"/>
    </row>
    <row r="39" spans="1:13" x14ac:dyDescent="0.25">
      <c r="A39" s="37">
        <f>IF('Şirket Ekstresi'!A33="","",'Şirket Ekstresi'!A33)</f>
      </c>
      <c r="B39" s="13">
        <f>IF($A39="","","Şirket ekstresi")</f>
      </c>
      <c r="C39" s="13">
        <f>IF($A39="","",'Şirket Ekstresi'!B33)</f>
      </c>
      <c r="D39" s="13">
        <f>IF($A39="","",'Şirket Ekstresi'!C33)</f>
      </c>
      <c r="E39" s="16">
        <f>IF($A39="","",'Şirket Ekstresi'!E33)</f>
      </c>
      <c r="F39" s="16">
        <f>IF($A39="","",IFERROR(VLOOKUP($A39,'Acente Kayıtları'!$A$2:$J$201,5,FALSE),""))</f>
      </c>
      <c r="G39" s="16">
        <f>IF(OR($A39="",F39=""),"",E39-F39)</f>
      </c>
      <c r="H39" s="16">
        <f>IF($A39="","",'Şirket Ekstresi'!G33)</f>
      </c>
      <c r="I39" s="16">
        <f>IF($A39="","",IFERROR(VLOOKUP($A39,'Acente Kayıtları'!$A$2:$J$201,7,FALSE),""))</f>
      </c>
      <c r="J39" s="16">
        <f>IF(OR($A39="",I39=""),"",H39-I39)</f>
      </c>
      <c r="K39" s="38">
        <f>IF($A39="","",IF(F39="","Yalnızca ekstrede",IF(AND(ROUND(E39-F39,2)=0,ROUND(H39-I39,2)=0),"Eşleşti",IF(ROUND(E39-F39,2)&lt;&gt;0,"Prim farkı","Komisyon farkı"))))</f>
      </c>
      <c r="L39" s="13"/>
      <c r="M39" s="13"/>
    </row>
    <row r="40" spans="1:13" x14ac:dyDescent="0.25">
      <c r="A40" s="37">
        <f>IF('Şirket Ekstresi'!A34="","",'Şirket Ekstresi'!A34)</f>
      </c>
      <c r="B40" s="13">
        <f>IF($A40="","","Şirket ekstresi")</f>
      </c>
      <c r="C40" s="13">
        <f>IF($A40="","",'Şirket Ekstresi'!B34)</f>
      </c>
      <c r="D40" s="13">
        <f>IF($A40="","",'Şirket Ekstresi'!C34)</f>
      </c>
      <c r="E40" s="16">
        <f>IF($A40="","",'Şirket Ekstresi'!E34)</f>
      </c>
      <c r="F40" s="16">
        <f>IF($A40="","",IFERROR(VLOOKUP($A40,'Acente Kayıtları'!$A$2:$J$201,5,FALSE),""))</f>
      </c>
      <c r="G40" s="16">
        <f>IF(OR($A40="",F40=""),"",E40-F40)</f>
      </c>
      <c r="H40" s="16">
        <f>IF($A40="","",'Şirket Ekstresi'!G34)</f>
      </c>
      <c r="I40" s="16">
        <f>IF($A40="","",IFERROR(VLOOKUP($A40,'Acente Kayıtları'!$A$2:$J$201,7,FALSE),""))</f>
      </c>
      <c r="J40" s="16">
        <f>IF(OR($A40="",I40=""),"",H40-I40)</f>
      </c>
      <c r="K40" s="38">
        <f>IF($A40="","",IF(F40="","Yalnızca ekstrede",IF(AND(ROUND(E40-F40,2)=0,ROUND(H40-I40,2)=0),"Eşleşti",IF(ROUND(E40-F40,2)&lt;&gt;0,"Prim farkı","Komisyon farkı"))))</f>
      </c>
      <c r="L40" s="13"/>
      <c r="M40" s="13"/>
    </row>
    <row r="41" spans="1:13" x14ac:dyDescent="0.25">
      <c r="A41" s="37">
        <f>IF('Şirket Ekstresi'!A35="","",'Şirket Ekstresi'!A35)</f>
      </c>
      <c r="B41" s="13">
        <f>IF($A41="","","Şirket ekstresi")</f>
      </c>
      <c r="C41" s="13">
        <f>IF($A41="","",'Şirket Ekstresi'!B35)</f>
      </c>
      <c r="D41" s="13">
        <f>IF($A41="","",'Şirket Ekstresi'!C35)</f>
      </c>
      <c r="E41" s="16">
        <f>IF($A41="","",'Şirket Ekstresi'!E35)</f>
      </c>
      <c r="F41" s="16">
        <f>IF($A41="","",IFERROR(VLOOKUP($A41,'Acente Kayıtları'!$A$2:$J$201,5,FALSE),""))</f>
      </c>
      <c r="G41" s="16">
        <f>IF(OR($A41="",F41=""),"",E41-F41)</f>
      </c>
      <c r="H41" s="16">
        <f>IF($A41="","",'Şirket Ekstresi'!G35)</f>
      </c>
      <c r="I41" s="16">
        <f>IF($A41="","",IFERROR(VLOOKUP($A41,'Acente Kayıtları'!$A$2:$J$201,7,FALSE),""))</f>
      </c>
      <c r="J41" s="16">
        <f>IF(OR($A41="",I41=""),"",H41-I41)</f>
      </c>
      <c r="K41" s="38">
        <f>IF($A41="","",IF(F41="","Yalnızca ekstrede",IF(AND(ROUND(E41-F41,2)=0,ROUND(H41-I41,2)=0),"Eşleşti",IF(ROUND(E41-F41,2)&lt;&gt;0,"Prim farkı","Komisyon farkı"))))</f>
      </c>
      <c r="L41" s="13"/>
      <c r="M41" s="13"/>
    </row>
    <row r="42" spans="1:13" x14ac:dyDescent="0.25">
      <c r="A42" s="37">
        <f>IF('Şirket Ekstresi'!A36="","",'Şirket Ekstresi'!A36)</f>
      </c>
      <c r="B42" s="13">
        <f>IF($A42="","","Şirket ekstresi")</f>
      </c>
      <c r="C42" s="13">
        <f>IF($A42="","",'Şirket Ekstresi'!B36)</f>
      </c>
      <c r="D42" s="13">
        <f>IF($A42="","",'Şirket Ekstresi'!C36)</f>
      </c>
      <c r="E42" s="16">
        <f>IF($A42="","",'Şirket Ekstresi'!E36)</f>
      </c>
      <c r="F42" s="16">
        <f>IF($A42="","",IFERROR(VLOOKUP($A42,'Acente Kayıtları'!$A$2:$J$201,5,FALSE),""))</f>
      </c>
      <c r="G42" s="16">
        <f>IF(OR($A42="",F42=""),"",E42-F42)</f>
      </c>
      <c r="H42" s="16">
        <f>IF($A42="","",'Şirket Ekstresi'!G36)</f>
      </c>
      <c r="I42" s="16">
        <f>IF($A42="","",IFERROR(VLOOKUP($A42,'Acente Kayıtları'!$A$2:$J$201,7,FALSE),""))</f>
      </c>
      <c r="J42" s="16">
        <f>IF(OR($A42="",I42=""),"",H42-I42)</f>
      </c>
      <c r="K42" s="38">
        <f>IF($A42="","",IF(F42="","Yalnızca ekstrede",IF(AND(ROUND(E42-F42,2)=0,ROUND(H42-I42,2)=0),"Eşleşti",IF(ROUND(E42-F42,2)&lt;&gt;0,"Prim farkı","Komisyon farkı"))))</f>
      </c>
      <c r="L42" s="13"/>
      <c r="M42" s="13"/>
    </row>
    <row r="43" spans="1:13" x14ac:dyDescent="0.25">
      <c r="A43" s="37">
        <f>IF('Şirket Ekstresi'!A37="","",'Şirket Ekstresi'!A37)</f>
      </c>
      <c r="B43" s="13">
        <f>IF($A43="","","Şirket ekstresi")</f>
      </c>
      <c r="C43" s="13">
        <f>IF($A43="","",'Şirket Ekstresi'!B37)</f>
      </c>
      <c r="D43" s="13">
        <f>IF($A43="","",'Şirket Ekstresi'!C37)</f>
      </c>
      <c r="E43" s="16">
        <f>IF($A43="","",'Şirket Ekstresi'!E37)</f>
      </c>
      <c r="F43" s="16">
        <f>IF($A43="","",IFERROR(VLOOKUP($A43,'Acente Kayıtları'!$A$2:$J$201,5,FALSE),""))</f>
      </c>
      <c r="G43" s="16">
        <f>IF(OR($A43="",F43=""),"",E43-F43)</f>
      </c>
      <c r="H43" s="16">
        <f>IF($A43="","",'Şirket Ekstresi'!G37)</f>
      </c>
      <c r="I43" s="16">
        <f>IF($A43="","",IFERROR(VLOOKUP($A43,'Acente Kayıtları'!$A$2:$J$201,7,FALSE),""))</f>
      </c>
      <c r="J43" s="16">
        <f>IF(OR($A43="",I43=""),"",H43-I43)</f>
      </c>
      <c r="K43" s="38">
        <f>IF($A43="","",IF(F43="","Yalnızca ekstrede",IF(AND(ROUND(E43-F43,2)=0,ROUND(H43-I43,2)=0),"Eşleşti",IF(ROUND(E43-F43,2)&lt;&gt;0,"Prim farkı","Komisyon farkı"))))</f>
      </c>
      <c r="L43" s="13"/>
      <c r="M43" s="13"/>
    </row>
    <row r="44" spans="1:13" x14ac:dyDescent="0.25">
      <c r="A44" s="37">
        <f>IF('Şirket Ekstresi'!A38="","",'Şirket Ekstresi'!A38)</f>
      </c>
      <c r="B44" s="13">
        <f>IF($A44="","","Şirket ekstresi")</f>
      </c>
      <c r="C44" s="13">
        <f>IF($A44="","",'Şirket Ekstresi'!B38)</f>
      </c>
      <c r="D44" s="13">
        <f>IF($A44="","",'Şirket Ekstresi'!C38)</f>
      </c>
      <c r="E44" s="16">
        <f>IF($A44="","",'Şirket Ekstresi'!E38)</f>
      </c>
      <c r="F44" s="16">
        <f>IF($A44="","",IFERROR(VLOOKUP($A44,'Acente Kayıtları'!$A$2:$J$201,5,FALSE),""))</f>
      </c>
      <c r="G44" s="16">
        <f>IF(OR($A44="",F44=""),"",E44-F44)</f>
      </c>
      <c r="H44" s="16">
        <f>IF($A44="","",'Şirket Ekstresi'!G38)</f>
      </c>
      <c r="I44" s="16">
        <f>IF($A44="","",IFERROR(VLOOKUP($A44,'Acente Kayıtları'!$A$2:$J$201,7,FALSE),""))</f>
      </c>
      <c r="J44" s="16">
        <f>IF(OR($A44="",I44=""),"",H44-I44)</f>
      </c>
      <c r="K44" s="38">
        <f>IF($A44="","",IF(F44="","Yalnızca ekstrede",IF(AND(ROUND(E44-F44,2)=0,ROUND(H44-I44,2)=0),"Eşleşti",IF(ROUND(E44-F44,2)&lt;&gt;0,"Prim farkı","Komisyon farkı"))))</f>
      </c>
      <c r="L44" s="13"/>
      <c r="M44" s="13"/>
    </row>
    <row r="45" spans="1:13" x14ac:dyDescent="0.25">
      <c r="A45" s="37">
        <f>IF('Şirket Ekstresi'!A39="","",'Şirket Ekstresi'!A39)</f>
      </c>
      <c r="B45" s="13">
        <f>IF($A45="","","Şirket ekstresi")</f>
      </c>
      <c r="C45" s="13">
        <f>IF($A45="","",'Şirket Ekstresi'!B39)</f>
      </c>
      <c r="D45" s="13">
        <f>IF($A45="","",'Şirket Ekstresi'!C39)</f>
      </c>
      <c r="E45" s="16">
        <f>IF($A45="","",'Şirket Ekstresi'!E39)</f>
      </c>
      <c r="F45" s="16">
        <f>IF($A45="","",IFERROR(VLOOKUP($A45,'Acente Kayıtları'!$A$2:$J$201,5,FALSE),""))</f>
      </c>
      <c r="G45" s="16">
        <f>IF(OR($A45="",F45=""),"",E45-F45)</f>
      </c>
      <c r="H45" s="16">
        <f>IF($A45="","",'Şirket Ekstresi'!G39)</f>
      </c>
      <c r="I45" s="16">
        <f>IF($A45="","",IFERROR(VLOOKUP($A45,'Acente Kayıtları'!$A$2:$J$201,7,FALSE),""))</f>
      </c>
      <c r="J45" s="16">
        <f>IF(OR($A45="",I45=""),"",H45-I45)</f>
      </c>
      <c r="K45" s="38">
        <f>IF($A45="","",IF(F45="","Yalnızca ekstrede",IF(AND(ROUND(E45-F45,2)=0,ROUND(H45-I45,2)=0),"Eşleşti",IF(ROUND(E45-F45,2)&lt;&gt;0,"Prim farkı","Komisyon farkı"))))</f>
      </c>
      <c r="L45" s="13"/>
      <c r="M45" s="13"/>
    </row>
    <row r="46" spans="1:13" x14ac:dyDescent="0.25">
      <c r="A46" s="37">
        <f>IF('Şirket Ekstresi'!A40="","",'Şirket Ekstresi'!A40)</f>
      </c>
      <c r="B46" s="13">
        <f>IF($A46="","","Şirket ekstresi")</f>
      </c>
      <c r="C46" s="13">
        <f>IF($A46="","",'Şirket Ekstresi'!B40)</f>
      </c>
      <c r="D46" s="13">
        <f>IF($A46="","",'Şirket Ekstresi'!C40)</f>
      </c>
      <c r="E46" s="16">
        <f>IF($A46="","",'Şirket Ekstresi'!E40)</f>
      </c>
      <c r="F46" s="16">
        <f>IF($A46="","",IFERROR(VLOOKUP($A46,'Acente Kayıtları'!$A$2:$J$201,5,FALSE),""))</f>
      </c>
      <c r="G46" s="16">
        <f>IF(OR($A46="",F46=""),"",E46-F46)</f>
      </c>
      <c r="H46" s="16">
        <f>IF($A46="","",'Şirket Ekstresi'!G40)</f>
      </c>
      <c r="I46" s="16">
        <f>IF($A46="","",IFERROR(VLOOKUP($A46,'Acente Kayıtları'!$A$2:$J$201,7,FALSE),""))</f>
      </c>
      <c r="J46" s="16">
        <f>IF(OR($A46="",I46=""),"",H46-I46)</f>
      </c>
      <c r="K46" s="38">
        <f>IF($A46="","",IF(F46="","Yalnızca ekstrede",IF(AND(ROUND(E46-F46,2)=0,ROUND(H46-I46,2)=0),"Eşleşti",IF(ROUND(E46-F46,2)&lt;&gt;0,"Prim farkı","Komisyon farkı"))))</f>
      </c>
      <c r="L46" s="13"/>
      <c r="M46" s="13"/>
    </row>
    <row r="47" spans="1:13" x14ac:dyDescent="0.25">
      <c r="A47" s="37">
        <f>IF('Şirket Ekstresi'!A41="","",'Şirket Ekstresi'!A41)</f>
      </c>
      <c r="B47" s="13">
        <f>IF($A47="","","Şirket ekstresi")</f>
      </c>
      <c r="C47" s="13">
        <f>IF($A47="","",'Şirket Ekstresi'!B41)</f>
      </c>
      <c r="D47" s="13">
        <f>IF($A47="","",'Şirket Ekstresi'!C41)</f>
      </c>
      <c r="E47" s="16">
        <f>IF($A47="","",'Şirket Ekstresi'!E41)</f>
      </c>
      <c r="F47" s="16">
        <f>IF($A47="","",IFERROR(VLOOKUP($A47,'Acente Kayıtları'!$A$2:$J$201,5,FALSE),""))</f>
      </c>
      <c r="G47" s="16">
        <f>IF(OR($A47="",F47=""),"",E47-F47)</f>
      </c>
      <c r="H47" s="16">
        <f>IF($A47="","",'Şirket Ekstresi'!G41)</f>
      </c>
      <c r="I47" s="16">
        <f>IF($A47="","",IFERROR(VLOOKUP($A47,'Acente Kayıtları'!$A$2:$J$201,7,FALSE),""))</f>
      </c>
      <c r="J47" s="16">
        <f>IF(OR($A47="",I47=""),"",H47-I47)</f>
      </c>
      <c r="K47" s="38">
        <f>IF($A47="","",IF(F47="","Yalnızca ekstrede",IF(AND(ROUND(E47-F47,2)=0,ROUND(H47-I47,2)=0),"Eşleşti",IF(ROUND(E47-F47,2)&lt;&gt;0,"Prim farkı","Komisyon farkı"))))</f>
      </c>
      <c r="L47" s="13"/>
      <c r="M47" s="13"/>
    </row>
    <row r="48" spans="1:13" x14ac:dyDescent="0.25">
      <c r="A48" s="37">
        <f>IF('Şirket Ekstresi'!A42="","",'Şirket Ekstresi'!A42)</f>
      </c>
      <c r="B48" s="13">
        <f>IF($A48="","","Şirket ekstresi")</f>
      </c>
      <c r="C48" s="13">
        <f>IF($A48="","",'Şirket Ekstresi'!B42)</f>
      </c>
      <c r="D48" s="13">
        <f>IF($A48="","",'Şirket Ekstresi'!C42)</f>
      </c>
      <c r="E48" s="16">
        <f>IF($A48="","",'Şirket Ekstresi'!E42)</f>
      </c>
      <c r="F48" s="16">
        <f>IF($A48="","",IFERROR(VLOOKUP($A48,'Acente Kayıtları'!$A$2:$J$201,5,FALSE),""))</f>
      </c>
      <c r="G48" s="16">
        <f>IF(OR($A48="",F48=""),"",E48-F48)</f>
      </c>
      <c r="H48" s="16">
        <f>IF($A48="","",'Şirket Ekstresi'!G42)</f>
      </c>
      <c r="I48" s="16">
        <f>IF($A48="","",IFERROR(VLOOKUP($A48,'Acente Kayıtları'!$A$2:$J$201,7,FALSE),""))</f>
      </c>
      <c r="J48" s="16">
        <f>IF(OR($A48="",I48=""),"",H48-I48)</f>
      </c>
      <c r="K48" s="38">
        <f>IF($A48="","",IF(F48="","Yalnızca ekstrede",IF(AND(ROUND(E48-F48,2)=0,ROUND(H48-I48,2)=0),"Eşleşti",IF(ROUND(E48-F48,2)&lt;&gt;0,"Prim farkı","Komisyon farkı"))))</f>
      </c>
      <c r="L48" s="13"/>
      <c r="M48" s="13"/>
    </row>
    <row r="49" spans="1:13" x14ac:dyDescent="0.25">
      <c r="A49" s="37">
        <f>IF('Şirket Ekstresi'!A43="","",'Şirket Ekstresi'!A43)</f>
      </c>
      <c r="B49" s="13">
        <f>IF($A49="","","Şirket ekstresi")</f>
      </c>
      <c r="C49" s="13">
        <f>IF($A49="","",'Şirket Ekstresi'!B43)</f>
      </c>
      <c r="D49" s="13">
        <f>IF($A49="","",'Şirket Ekstresi'!C43)</f>
      </c>
      <c r="E49" s="16">
        <f>IF($A49="","",'Şirket Ekstresi'!E43)</f>
      </c>
      <c r="F49" s="16">
        <f>IF($A49="","",IFERROR(VLOOKUP($A49,'Acente Kayıtları'!$A$2:$J$201,5,FALSE),""))</f>
      </c>
      <c r="G49" s="16">
        <f>IF(OR($A49="",F49=""),"",E49-F49)</f>
      </c>
      <c r="H49" s="16">
        <f>IF($A49="","",'Şirket Ekstresi'!G43)</f>
      </c>
      <c r="I49" s="16">
        <f>IF($A49="","",IFERROR(VLOOKUP($A49,'Acente Kayıtları'!$A$2:$J$201,7,FALSE),""))</f>
      </c>
      <c r="J49" s="16">
        <f>IF(OR($A49="",I49=""),"",H49-I49)</f>
      </c>
      <c r="K49" s="38">
        <f>IF($A49="","",IF(F49="","Yalnızca ekstrede",IF(AND(ROUND(E49-F49,2)=0,ROUND(H49-I49,2)=0),"Eşleşti",IF(ROUND(E49-F49,2)&lt;&gt;0,"Prim farkı","Komisyon farkı"))))</f>
      </c>
      <c r="L49" s="13"/>
      <c r="M49" s="13"/>
    </row>
    <row r="50" spans="1:13" x14ac:dyDescent="0.25">
      <c r="A50" s="37">
        <f>IF('Şirket Ekstresi'!A44="","",'Şirket Ekstresi'!A44)</f>
      </c>
      <c r="B50" s="13">
        <f>IF($A50="","","Şirket ekstresi")</f>
      </c>
      <c r="C50" s="13">
        <f>IF($A50="","",'Şirket Ekstresi'!B44)</f>
      </c>
      <c r="D50" s="13">
        <f>IF($A50="","",'Şirket Ekstresi'!C44)</f>
      </c>
      <c r="E50" s="16">
        <f>IF($A50="","",'Şirket Ekstresi'!E44)</f>
      </c>
      <c r="F50" s="16">
        <f>IF($A50="","",IFERROR(VLOOKUP($A50,'Acente Kayıtları'!$A$2:$J$201,5,FALSE),""))</f>
      </c>
      <c r="G50" s="16">
        <f>IF(OR($A50="",F50=""),"",E50-F50)</f>
      </c>
      <c r="H50" s="16">
        <f>IF($A50="","",'Şirket Ekstresi'!G44)</f>
      </c>
      <c r="I50" s="16">
        <f>IF($A50="","",IFERROR(VLOOKUP($A50,'Acente Kayıtları'!$A$2:$J$201,7,FALSE),""))</f>
      </c>
      <c r="J50" s="16">
        <f>IF(OR($A50="",I50=""),"",H50-I50)</f>
      </c>
      <c r="K50" s="38">
        <f>IF($A50="","",IF(F50="","Yalnızca ekstrede",IF(AND(ROUND(E50-F50,2)=0,ROUND(H50-I50,2)=0),"Eşleşti",IF(ROUND(E50-F50,2)&lt;&gt;0,"Prim farkı","Komisyon farkı"))))</f>
      </c>
      <c r="L50" s="13"/>
      <c r="M50" s="13"/>
    </row>
    <row r="51" spans="1:13" x14ac:dyDescent="0.25">
      <c r="A51" s="37">
        <f>IF('Şirket Ekstresi'!A45="","",'Şirket Ekstresi'!A45)</f>
      </c>
      <c r="B51" s="13">
        <f>IF($A51="","","Şirket ekstresi")</f>
      </c>
      <c r="C51" s="13">
        <f>IF($A51="","",'Şirket Ekstresi'!B45)</f>
      </c>
      <c r="D51" s="13">
        <f>IF($A51="","",'Şirket Ekstresi'!C45)</f>
      </c>
      <c r="E51" s="16">
        <f>IF($A51="","",'Şirket Ekstresi'!E45)</f>
      </c>
      <c r="F51" s="16">
        <f>IF($A51="","",IFERROR(VLOOKUP($A51,'Acente Kayıtları'!$A$2:$J$201,5,FALSE),""))</f>
      </c>
      <c r="G51" s="16">
        <f>IF(OR($A51="",F51=""),"",E51-F51)</f>
      </c>
      <c r="H51" s="16">
        <f>IF($A51="","",'Şirket Ekstresi'!G45)</f>
      </c>
      <c r="I51" s="16">
        <f>IF($A51="","",IFERROR(VLOOKUP($A51,'Acente Kayıtları'!$A$2:$J$201,7,FALSE),""))</f>
      </c>
      <c r="J51" s="16">
        <f>IF(OR($A51="",I51=""),"",H51-I51)</f>
      </c>
      <c r="K51" s="38">
        <f>IF($A51="","",IF(F51="","Yalnızca ekstrede",IF(AND(ROUND(E51-F51,2)=0,ROUND(H51-I51,2)=0),"Eşleşti",IF(ROUND(E51-F51,2)&lt;&gt;0,"Prim farkı","Komisyon farkı"))))</f>
      </c>
      <c r="L51" s="13"/>
      <c r="M51" s="13"/>
    </row>
    <row r="52" spans="1:13" x14ac:dyDescent="0.25">
      <c r="A52" s="37">
        <f>IF('Şirket Ekstresi'!A46="","",'Şirket Ekstresi'!A46)</f>
      </c>
      <c r="B52" s="13">
        <f>IF($A52="","","Şirket ekstresi")</f>
      </c>
      <c r="C52" s="13">
        <f>IF($A52="","",'Şirket Ekstresi'!B46)</f>
      </c>
      <c r="D52" s="13">
        <f>IF($A52="","",'Şirket Ekstresi'!C46)</f>
      </c>
      <c r="E52" s="16">
        <f>IF($A52="","",'Şirket Ekstresi'!E46)</f>
      </c>
      <c r="F52" s="16">
        <f>IF($A52="","",IFERROR(VLOOKUP($A52,'Acente Kayıtları'!$A$2:$J$201,5,FALSE),""))</f>
      </c>
      <c r="G52" s="16">
        <f>IF(OR($A52="",F52=""),"",E52-F52)</f>
      </c>
      <c r="H52" s="16">
        <f>IF($A52="","",'Şirket Ekstresi'!G46)</f>
      </c>
      <c r="I52" s="16">
        <f>IF($A52="","",IFERROR(VLOOKUP($A52,'Acente Kayıtları'!$A$2:$J$201,7,FALSE),""))</f>
      </c>
      <c r="J52" s="16">
        <f>IF(OR($A52="",I52=""),"",H52-I52)</f>
      </c>
      <c r="K52" s="38">
        <f>IF($A52="","",IF(F52="","Yalnızca ekstrede",IF(AND(ROUND(E52-F52,2)=0,ROUND(H52-I52,2)=0),"Eşleşti",IF(ROUND(E52-F52,2)&lt;&gt;0,"Prim farkı","Komisyon farkı"))))</f>
      </c>
      <c r="L52" s="13"/>
      <c r="M52" s="13"/>
    </row>
    <row r="53" spans="1:13" x14ac:dyDescent="0.25">
      <c r="A53" s="37">
        <f>IF('Şirket Ekstresi'!A47="","",'Şirket Ekstresi'!A47)</f>
      </c>
      <c r="B53" s="13">
        <f>IF($A53="","","Şirket ekstresi")</f>
      </c>
      <c r="C53" s="13">
        <f>IF($A53="","",'Şirket Ekstresi'!B47)</f>
      </c>
      <c r="D53" s="13">
        <f>IF($A53="","",'Şirket Ekstresi'!C47)</f>
      </c>
      <c r="E53" s="16">
        <f>IF($A53="","",'Şirket Ekstresi'!E47)</f>
      </c>
      <c r="F53" s="16">
        <f>IF($A53="","",IFERROR(VLOOKUP($A53,'Acente Kayıtları'!$A$2:$J$201,5,FALSE),""))</f>
      </c>
      <c r="G53" s="16">
        <f>IF(OR($A53="",F53=""),"",E53-F53)</f>
      </c>
      <c r="H53" s="16">
        <f>IF($A53="","",'Şirket Ekstresi'!G47)</f>
      </c>
      <c r="I53" s="16">
        <f>IF($A53="","",IFERROR(VLOOKUP($A53,'Acente Kayıtları'!$A$2:$J$201,7,FALSE),""))</f>
      </c>
      <c r="J53" s="16">
        <f>IF(OR($A53="",I53=""),"",H53-I53)</f>
      </c>
      <c r="K53" s="38">
        <f>IF($A53="","",IF(F53="","Yalnızca ekstrede",IF(AND(ROUND(E53-F53,2)=0,ROUND(H53-I53,2)=0),"Eşleşti",IF(ROUND(E53-F53,2)&lt;&gt;0,"Prim farkı","Komisyon farkı"))))</f>
      </c>
      <c r="L53" s="13"/>
      <c r="M53" s="13"/>
    </row>
    <row r="54" spans="1:13" x14ac:dyDescent="0.25">
      <c r="A54" s="37">
        <f>IF('Şirket Ekstresi'!A48="","",'Şirket Ekstresi'!A48)</f>
      </c>
      <c r="B54" s="13">
        <f>IF($A54="","","Şirket ekstresi")</f>
      </c>
      <c r="C54" s="13">
        <f>IF($A54="","",'Şirket Ekstresi'!B48)</f>
      </c>
      <c r="D54" s="13">
        <f>IF($A54="","",'Şirket Ekstresi'!C48)</f>
      </c>
      <c r="E54" s="16">
        <f>IF($A54="","",'Şirket Ekstresi'!E48)</f>
      </c>
      <c r="F54" s="16">
        <f>IF($A54="","",IFERROR(VLOOKUP($A54,'Acente Kayıtları'!$A$2:$J$201,5,FALSE),""))</f>
      </c>
      <c r="G54" s="16">
        <f>IF(OR($A54="",F54=""),"",E54-F54)</f>
      </c>
      <c r="H54" s="16">
        <f>IF($A54="","",'Şirket Ekstresi'!G48)</f>
      </c>
      <c r="I54" s="16">
        <f>IF($A54="","",IFERROR(VLOOKUP($A54,'Acente Kayıtları'!$A$2:$J$201,7,FALSE),""))</f>
      </c>
      <c r="J54" s="16">
        <f>IF(OR($A54="",I54=""),"",H54-I54)</f>
      </c>
      <c r="K54" s="38">
        <f>IF($A54="","",IF(F54="","Yalnızca ekstrede",IF(AND(ROUND(E54-F54,2)=0,ROUND(H54-I54,2)=0),"Eşleşti",IF(ROUND(E54-F54,2)&lt;&gt;0,"Prim farkı","Komisyon farkı"))))</f>
      </c>
      <c r="L54" s="13"/>
      <c r="M54" s="13"/>
    </row>
    <row r="55" spans="1:13" x14ac:dyDescent="0.25">
      <c r="A55" s="37">
        <f>IF('Şirket Ekstresi'!A49="","",'Şirket Ekstresi'!A49)</f>
      </c>
      <c r="B55" s="13">
        <f>IF($A55="","","Şirket ekstresi")</f>
      </c>
      <c r="C55" s="13">
        <f>IF($A55="","",'Şirket Ekstresi'!B49)</f>
      </c>
      <c r="D55" s="13">
        <f>IF($A55="","",'Şirket Ekstresi'!C49)</f>
      </c>
      <c r="E55" s="16">
        <f>IF($A55="","",'Şirket Ekstresi'!E49)</f>
      </c>
      <c r="F55" s="16">
        <f>IF($A55="","",IFERROR(VLOOKUP($A55,'Acente Kayıtları'!$A$2:$J$201,5,FALSE),""))</f>
      </c>
      <c r="G55" s="16">
        <f>IF(OR($A55="",F55=""),"",E55-F55)</f>
      </c>
      <c r="H55" s="16">
        <f>IF($A55="","",'Şirket Ekstresi'!G49)</f>
      </c>
      <c r="I55" s="16">
        <f>IF($A55="","",IFERROR(VLOOKUP($A55,'Acente Kayıtları'!$A$2:$J$201,7,FALSE),""))</f>
      </c>
      <c r="J55" s="16">
        <f>IF(OR($A55="",I55=""),"",H55-I55)</f>
      </c>
      <c r="K55" s="38">
        <f>IF($A55="","",IF(F55="","Yalnızca ekstrede",IF(AND(ROUND(E55-F55,2)=0,ROUND(H55-I55,2)=0),"Eşleşti",IF(ROUND(E55-F55,2)&lt;&gt;0,"Prim farkı","Komisyon farkı"))))</f>
      </c>
      <c r="L55" s="13"/>
      <c r="M55" s="13"/>
    </row>
    <row r="56" spans="1:13" x14ac:dyDescent="0.25">
      <c r="A56" s="37">
        <f>IF('Şirket Ekstresi'!A50="","",'Şirket Ekstresi'!A50)</f>
      </c>
      <c r="B56" s="13">
        <f>IF($A56="","","Şirket ekstresi")</f>
      </c>
      <c r="C56" s="13">
        <f>IF($A56="","",'Şirket Ekstresi'!B50)</f>
      </c>
      <c r="D56" s="13">
        <f>IF($A56="","",'Şirket Ekstresi'!C50)</f>
      </c>
      <c r="E56" s="16">
        <f>IF($A56="","",'Şirket Ekstresi'!E50)</f>
      </c>
      <c r="F56" s="16">
        <f>IF($A56="","",IFERROR(VLOOKUP($A56,'Acente Kayıtları'!$A$2:$J$201,5,FALSE),""))</f>
      </c>
      <c r="G56" s="16">
        <f>IF(OR($A56="",F56=""),"",E56-F56)</f>
      </c>
      <c r="H56" s="16">
        <f>IF($A56="","",'Şirket Ekstresi'!G50)</f>
      </c>
      <c r="I56" s="16">
        <f>IF($A56="","",IFERROR(VLOOKUP($A56,'Acente Kayıtları'!$A$2:$J$201,7,FALSE),""))</f>
      </c>
      <c r="J56" s="16">
        <f>IF(OR($A56="",I56=""),"",H56-I56)</f>
      </c>
      <c r="K56" s="38">
        <f>IF($A56="","",IF(F56="","Yalnızca ekstrede",IF(AND(ROUND(E56-F56,2)=0,ROUND(H56-I56,2)=0),"Eşleşti",IF(ROUND(E56-F56,2)&lt;&gt;0,"Prim farkı","Komisyon farkı"))))</f>
      </c>
      <c r="L56" s="13"/>
      <c r="M56" s="13"/>
    </row>
    <row r="57" spans="1:13" x14ac:dyDescent="0.25">
      <c r="A57" s="37">
        <f>IF('Şirket Ekstresi'!A51="","",'Şirket Ekstresi'!A51)</f>
      </c>
      <c r="B57" s="13">
        <f>IF($A57="","","Şirket ekstresi")</f>
      </c>
      <c r="C57" s="13">
        <f>IF($A57="","",'Şirket Ekstresi'!B51)</f>
      </c>
      <c r="D57" s="13">
        <f>IF($A57="","",'Şirket Ekstresi'!C51)</f>
      </c>
      <c r="E57" s="16">
        <f>IF($A57="","",'Şirket Ekstresi'!E51)</f>
      </c>
      <c r="F57" s="16">
        <f>IF($A57="","",IFERROR(VLOOKUP($A57,'Acente Kayıtları'!$A$2:$J$201,5,FALSE),""))</f>
      </c>
      <c r="G57" s="16">
        <f>IF(OR($A57="",F57=""),"",E57-F57)</f>
      </c>
      <c r="H57" s="16">
        <f>IF($A57="","",'Şirket Ekstresi'!G51)</f>
      </c>
      <c r="I57" s="16">
        <f>IF($A57="","",IFERROR(VLOOKUP($A57,'Acente Kayıtları'!$A$2:$J$201,7,FALSE),""))</f>
      </c>
      <c r="J57" s="16">
        <f>IF(OR($A57="",I57=""),"",H57-I57)</f>
      </c>
      <c r="K57" s="38">
        <f>IF($A57="","",IF(F57="","Yalnızca ekstrede",IF(AND(ROUND(E57-F57,2)=0,ROUND(H57-I57,2)=0),"Eşleşti",IF(ROUND(E57-F57,2)&lt;&gt;0,"Prim farkı","Komisyon farkı"))))</f>
      </c>
      <c r="L57" s="13"/>
      <c r="M57" s="13"/>
    </row>
    <row r="58" spans="1:13" x14ac:dyDescent="0.25">
      <c r="A58" s="37">
        <f>IF('Şirket Ekstresi'!A52="","",'Şirket Ekstresi'!A52)</f>
      </c>
      <c r="B58" s="13">
        <f>IF($A58="","","Şirket ekstresi")</f>
      </c>
      <c r="C58" s="13">
        <f>IF($A58="","",'Şirket Ekstresi'!B52)</f>
      </c>
      <c r="D58" s="13">
        <f>IF($A58="","",'Şirket Ekstresi'!C52)</f>
      </c>
      <c r="E58" s="16">
        <f>IF($A58="","",'Şirket Ekstresi'!E52)</f>
      </c>
      <c r="F58" s="16">
        <f>IF($A58="","",IFERROR(VLOOKUP($A58,'Acente Kayıtları'!$A$2:$J$201,5,FALSE),""))</f>
      </c>
      <c r="G58" s="16">
        <f>IF(OR($A58="",F58=""),"",E58-F58)</f>
      </c>
      <c r="H58" s="16">
        <f>IF($A58="","",'Şirket Ekstresi'!G52)</f>
      </c>
      <c r="I58" s="16">
        <f>IF($A58="","",IFERROR(VLOOKUP($A58,'Acente Kayıtları'!$A$2:$J$201,7,FALSE),""))</f>
      </c>
      <c r="J58" s="16">
        <f>IF(OR($A58="",I58=""),"",H58-I58)</f>
      </c>
      <c r="K58" s="38">
        <f>IF($A58="","",IF(F58="","Yalnızca ekstrede",IF(AND(ROUND(E58-F58,2)=0,ROUND(H58-I58,2)=0),"Eşleşti",IF(ROUND(E58-F58,2)&lt;&gt;0,"Prim farkı","Komisyon farkı"))))</f>
      </c>
      <c r="L58" s="13"/>
      <c r="M58" s="13"/>
    </row>
    <row r="59" spans="1:13" x14ac:dyDescent="0.25">
      <c r="A59" s="37">
        <f>IF('Şirket Ekstresi'!A53="","",'Şirket Ekstresi'!A53)</f>
      </c>
      <c r="B59" s="13">
        <f>IF($A59="","","Şirket ekstresi")</f>
      </c>
      <c r="C59" s="13">
        <f>IF($A59="","",'Şirket Ekstresi'!B53)</f>
      </c>
      <c r="D59" s="13">
        <f>IF($A59="","",'Şirket Ekstresi'!C53)</f>
      </c>
      <c r="E59" s="16">
        <f>IF($A59="","",'Şirket Ekstresi'!E53)</f>
      </c>
      <c r="F59" s="16">
        <f>IF($A59="","",IFERROR(VLOOKUP($A59,'Acente Kayıtları'!$A$2:$J$201,5,FALSE),""))</f>
      </c>
      <c r="G59" s="16">
        <f>IF(OR($A59="",F59=""),"",E59-F59)</f>
      </c>
      <c r="H59" s="16">
        <f>IF($A59="","",'Şirket Ekstresi'!G53)</f>
      </c>
      <c r="I59" s="16">
        <f>IF($A59="","",IFERROR(VLOOKUP($A59,'Acente Kayıtları'!$A$2:$J$201,7,FALSE),""))</f>
      </c>
      <c r="J59" s="16">
        <f>IF(OR($A59="",I59=""),"",H59-I59)</f>
      </c>
      <c r="K59" s="38">
        <f>IF($A59="","",IF(F59="","Yalnızca ekstrede",IF(AND(ROUND(E59-F59,2)=0,ROUND(H59-I59,2)=0),"Eşleşti",IF(ROUND(E59-F59,2)&lt;&gt;0,"Prim farkı","Komisyon farkı"))))</f>
      </c>
      <c r="L59" s="13"/>
      <c r="M59" s="13"/>
    </row>
    <row r="60" spans="1:13" x14ac:dyDescent="0.25">
      <c r="A60" s="37">
        <f>IF('Şirket Ekstresi'!A54="","",'Şirket Ekstresi'!A54)</f>
      </c>
      <c r="B60" s="13">
        <f>IF($A60="","","Şirket ekstresi")</f>
      </c>
      <c r="C60" s="13">
        <f>IF($A60="","",'Şirket Ekstresi'!B54)</f>
      </c>
      <c r="D60" s="13">
        <f>IF($A60="","",'Şirket Ekstresi'!C54)</f>
      </c>
      <c r="E60" s="16">
        <f>IF($A60="","",'Şirket Ekstresi'!E54)</f>
      </c>
      <c r="F60" s="16">
        <f>IF($A60="","",IFERROR(VLOOKUP($A60,'Acente Kayıtları'!$A$2:$J$201,5,FALSE),""))</f>
      </c>
      <c r="G60" s="16">
        <f>IF(OR($A60="",F60=""),"",E60-F60)</f>
      </c>
      <c r="H60" s="16">
        <f>IF($A60="","",'Şirket Ekstresi'!G54)</f>
      </c>
      <c r="I60" s="16">
        <f>IF($A60="","",IFERROR(VLOOKUP($A60,'Acente Kayıtları'!$A$2:$J$201,7,FALSE),""))</f>
      </c>
      <c r="J60" s="16">
        <f>IF(OR($A60="",I60=""),"",H60-I60)</f>
      </c>
      <c r="K60" s="38">
        <f>IF($A60="","",IF(F60="","Yalnızca ekstrede",IF(AND(ROUND(E60-F60,2)=0,ROUND(H60-I60,2)=0),"Eşleşti",IF(ROUND(E60-F60,2)&lt;&gt;0,"Prim farkı","Komisyon farkı"))))</f>
      </c>
      <c r="L60" s="13"/>
      <c r="M60" s="13"/>
    </row>
    <row r="61" spans="1:13" x14ac:dyDescent="0.25">
      <c r="A61" s="37">
        <f>IF('Şirket Ekstresi'!A55="","",'Şirket Ekstresi'!A55)</f>
      </c>
      <c r="B61" s="13">
        <f>IF($A61="","","Şirket ekstresi")</f>
      </c>
      <c r="C61" s="13">
        <f>IF($A61="","",'Şirket Ekstresi'!B55)</f>
      </c>
      <c r="D61" s="13">
        <f>IF($A61="","",'Şirket Ekstresi'!C55)</f>
      </c>
      <c r="E61" s="16">
        <f>IF($A61="","",'Şirket Ekstresi'!E55)</f>
      </c>
      <c r="F61" s="16">
        <f>IF($A61="","",IFERROR(VLOOKUP($A61,'Acente Kayıtları'!$A$2:$J$201,5,FALSE),""))</f>
      </c>
      <c r="G61" s="16">
        <f>IF(OR($A61="",F61=""),"",E61-F61)</f>
      </c>
      <c r="H61" s="16">
        <f>IF($A61="","",'Şirket Ekstresi'!G55)</f>
      </c>
      <c r="I61" s="16">
        <f>IF($A61="","",IFERROR(VLOOKUP($A61,'Acente Kayıtları'!$A$2:$J$201,7,FALSE),""))</f>
      </c>
      <c r="J61" s="16">
        <f>IF(OR($A61="",I61=""),"",H61-I61)</f>
      </c>
      <c r="K61" s="38">
        <f>IF($A61="","",IF(F61="","Yalnızca ekstrede",IF(AND(ROUND(E61-F61,2)=0,ROUND(H61-I61,2)=0),"Eşleşti",IF(ROUND(E61-F61,2)&lt;&gt;0,"Prim farkı","Komisyon farkı"))))</f>
      </c>
      <c r="L61" s="13"/>
      <c r="M61" s="13"/>
    </row>
    <row r="62" spans="1:13" x14ac:dyDescent="0.25">
      <c r="A62" s="37">
        <f>IF('Şirket Ekstresi'!A56="","",'Şirket Ekstresi'!A56)</f>
      </c>
      <c r="B62" s="13">
        <f>IF($A62="","","Şirket ekstresi")</f>
      </c>
      <c r="C62" s="13">
        <f>IF($A62="","",'Şirket Ekstresi'!B56)</f>
      </c>
      <c r="D62" s="13">
        <f>IF($A62="","",'Şirket Ekstresi'!C56)</f>
      </c>
      <c r="E62" s="16">
        <f>IF($A62="","",'Şirket Ekstresi'!E56)</f>
      </c>
      <c r="F62" s="16">
        <f>IF($A62="","",IFERROR(VLOOKUP($A62,'Acente Kayıtları'!$A$2:$J$201,5,FALSE),""))</f>
      </c>
      <c r="G62" s="16">
        <f>IF(OR($A62="",F62=""),"",E62-F62)</f>
      </c>
      <c r="H62" s="16">
        <f>IF($A62="","",'Şirket Ekstresi'!G56)</f>
      </c>
      <c r="I62" s="16">
        <f>IF($A62="","",IFERROR(VLOOKUP($A62,'Acente Kayıtları'!$A$2:$J$201,7,FALSE),""))</f>
      </c>
      <c r="J62" s="16">
        <f>IF(OR($A62="",I62=""),"",H62-I62)</f>
      </c>
      <c r="K62" s="38">
        <f>IF($A62="","",IF(F62="","Yalnızca ekstrede",IF(AND(ROUND(E62-F62,2)=0,ROUND(H62-I62,2)=0),"Eşleşti",IF(ROUND(E62-F62,2)&lt;&gt;0,"Prim farkı","Komisyon farkı"))))</f>
      </c>
      <c r="L62" s="13"/>
      <c r="M62" s="13"/>
    </row>
    <row r="63" spans="1:13" x14ac:dyDescent="0.25">
      <c r="A63" s="37">
        <f>IF('Şirket Ekstresi'!A57="","",'Şirket Ekstresi'!A57)</f>
      </c>
      <c r="B63" s="13">
        <f>IF($A63="","","Şirket ekstresi")</f>
      </c>
      <c r="C63" s="13">
        <f>IF($A63="","",'Şirket Ekstresi'!B57)</f>
      </c>
      <c r="D63" s="13">
        <f>IF($A63="","",'Şirket Ekstresi'!C57)</f>
      </c>
      <c r="E63" s="16">
        <f>IF($A63="","",'Şirket Ekstresi'!E57)</f>
      </c>
      <c r="F63" s="16">
        <f>IF($A63="","",IFERROR(VLOOKUP($A63,'Acente Kayıtları'!$A$2:$J$201,5,FALSE),""))</f>
      </c>
      <c r="G63" s="16">
        <f>IF(OR($A63="",F63=""),"",E63-F63)</f>
      </c>
      <c r="H63" s="16">
        <f>IF($A63="","",'Şirket Ekstresi'!G57)</f>
      </c>
      <c r="I63" s="16">
        <f>IF($A63="","",IFERROR(VLOOKUP($A63,'Acente Kayıtları'!$A$2:$J$201,7,FALSE),""))</f>
      </c>
      <c r="J63" s="16">
        <f>IF(OR($A63="",I63=""),"",H63-I63)</f>
      </c>
      <c r="K63" s="38">
        <f>IF($A63="","",IF(F63="","Yalnızca ekstrede",IF(AND(ROUND(E63-F63,2)=0,ROUND(H63-I63,2)=0),"Eşleşti",IF(ROUND(E63-F63,2)&lt;&gt;0,"Prim farkı","Komisyon farkı"))))</f>
      </c>
      <c r="L63" s="13"/>
      <c r="M63" s="13"/>
    </row>
    <row r="64" spans="1:13" x14ac:dyDescent="0.25">
      <c r="A64" s="37">
        <f>IF('Şirket Ekstresi'!A58="","",'Şirket Ekstresi'!A58)</f>
      </c>
      <c r="B64" s="13">
        <f>IF($A64="","","Şirket ekstresi")</f>
      </c>
      <c r="C64" s="13">
        <f>IF($A64="","",'Şirket Ekstresi'!B58)</f>
      </c>
      <c r="D64" s="13">
        <f>IF($A64="","",'Şirket Ekstresi'!C58)</f>
      </c>
      <c r="E64" s="16">
        <f>IF($A64="","",'Şirket Ekstresi'!E58)</f>
      </c>
      <c r="F64" s="16">
        <f>IF($A64="","",IFERROR(VLOOKUP($A64,'Acente Kayıtları'!$A$2:$J$201,5,FALSE),""))</f>
      </c>
      <c r="G64" s="16">
        <f>IF(OR($A64="",F64=""),"",E64-F64)</f>
      </c>
      <c r="H64" s="16">
        <f>IF($A64="","",'Şirket Ekstresi'!G58)</f>
      </c>
      <c r="I64" s="16">
        <f>IF($A64="","",IFERROR(VLOOKUP($A64,'Acente Kayıtları'!$A$2:$J$201,7,FALSE),""))</f>
      </c>
      <c r="J64" s="16">
        <f>IF(OR($A64="",I64=""),"",H64-I64)</f>
      </c>
      <c r="K64" s="38">
        <f>IF($A64="","",IF(F64="","Yalnızca ekstrede",IF(AND(ROUND(E64-F64,2)=0,ROUND(H64-I64,2)=0),"Eşleşti",IF(ROUND(E64-F64,2)&lt;&gt;0,"Prim farkı","Komisyon farkı"))))</f>
      </c>
      <c r="L64" s="13"/>
      <c r="M64" s="13"/>
    </row>
    <row r="65" spans="1:13" x14ac:dyDescent="0.25">
      <c r="A65" s="37">
        <f>IF('Şirket Ekstresi'!A59="","",'Şirket Ekstresi'!A59)</f>
      </c>
      <c r="B65" s="13">
        <f>IF($A65="","","Şirket ekstresi")</f>
      </c>
      <c r="C65" s="13">
        <f>IF($A65="","",'Şirket Ekstresi'!B59)</f>
      </c>
      <c r="D65" s="13">
        <f>IF($A65="","",'Şirket Ekstresi'!C59)</f>
      </c>
      <c r="E65" s="16">
        <f>IF($A65="","",'Şirket Ekstresi'!E59)</f>
      </c>
      <c r="F65" s="16">
        <f>IF($A65="","",IFERROR(VLOOKUP($A65,'Acente Kayıtları'!$A$2:$J$201,5,FALSE),""))</f>
      </c>
      <c r="G65" s="16">
        <f>IF(OR($A65="",F65=""),"",E65-F65)</f>
      </c>
      <c r="H65" s="16">
        <f>IF($A65="","",'Şirket Ekstresi'!G59)</f>
      </c>
      <c r="I65" s="16">
        <f>IF($A65="","",IFERROR(VLOOKUP($A65,'Acente Kayıtları'!$A$2:$J$201,7,FALSE),""))</f>
      </c>
      <c r="J65" s="16">
        <f>IF(OR($A65="",I65=""),"",H65-I65)</f>
      </c>
      <c r="K65" s="38">
        <f>IF($A65="","",IF(F65="","Yalnızca ekstrede",IF(AND(ROUND(E65-F65,2)=0,ROUND(H65-I65,2)=0),"Eşleşti",IF(ROUND(E65-F65,2)&lt;&gt;0,"Prim farkı","Komisyon farkı"))))</f>
      </c>
      <c r="L65" s="13"/>
      <c r="M65" s="13"/>
    </row>
    <row r="66" spans="1:13" x14ac:dyDescent="0.25">
      <c r="A66" s="37">
        <f>IF('Şirket Ekstresi'!A60="","",'Şirket Ekstresi'!A60)</f>
      </c>
      <c r="B66" s="13">
        <f>IF($A66="","","Şirket ekstresi")</f>
      </c>
      <c r="C66" s="13">
        <f>IF($A66="","",'Şirket Ekstresi'!B60)</f>
      </c>
      <c r="D66" s="13">
        <f>IF($A66="","",'Şirket Ekstresi'!C60)</f>
      </c>
      <c r="E66" s="16">
        <f>IF($A66="","",'Şirket Ekstresi'!E60)</f>
      </c>
      <c r="F66" s="16">
        <f>IF($A66="","",IFERROR(VLOOKUP($A66,'Acente Kayıtları'!$A$2:$J$201,5,FALSE),""))</f>
      </c>
      <c r="G66" s="16">
        <f>IF(OR($A66="",F66=""),"",E66-F66)</f>
      </c>
      <c r="H66" s="16">
        <f>IF($A66="","",'Şirket Ekstresi'!G60)</f>
      </c>
      <c r="I66" s="16">
        <f>IF($A66="","",IFERROR(VLOOKUP($A66,'Acente Kayıtları'!$A$2:$J$201,7,FALSE),""))</f>
      </c>
      <c r="J66" s="16">
        <f>IF(OR($A66="",I66=""),"",H66-I66)</f>
      </c>
      <c r="K66" s="38">
        <f>IF($A66="","",IF(F66="","Yalnızca ekstrede",IF(AND(ROUND(E66-F66,2)=0,ROUND(H66-I66,2)=0),"Eşleşti",IF(ROUND(E66-F66,2)&lt;&gt;0,"Prim farkı","Komisyon farkı"))))</f>
      </c>
      <c r="L66" s="13"/>
      <c r="M66" s="13"/>
    </row>
    <row r="67" spans="1:13" x14ac:dyDescent="0.25">
      <c r="A67" s="37">
        <f>IF('Şirket Ekstresi'!A61="","",'Şirket Ekstresi'!A61)</f>
      </c>
      <c r="B67" s="13">
        <f>IF($A67="","","Şirket ekstresi")</f>
      </c>
      <c r="C67" s="13">
        <f>IF($A67="","",'Şirket Ekstresi'!B61)</f>
      </c>
      <c r="D67" s="13">
        <f>IF($A67="","",'Şirket Ekstresi'!C61)</f>
      </c>
      <c r="E67" s="16">
        <f>IF($A67="","",'Şirket Ekstresi'!E61)</f>
      </c>
      <c r="F67" s="16">
        <f>IF($A67="","",IFERROR(VLOOKUP($A67,'Acente Kayıtları'!$A$2:$J$201,5,FALSE),""))</f>
      </c>
      <c r="G67" s="16">
        <f>IF(OR($A67="",F67=""),"",E67-F67)</f>
      </c>
      <c r="H67" s="16">
        <f>IF($A67="","",'Şirket Ekstresi'!G61)</f>
      </c>
      <c r="I67" s="16">
        <f>IF($A67="","",IFERROR(VLOOKUP($A67,'Acente Kayıtları'!$A$2:$J$201,7,FALSE),""))</f>
      </c>
      <c r="J67" s="16">
        <f>IF(OR($A67="",I67=""),"",H67-I67)</f>
      </c>
      <c r="K67" s="38">
        <f>IF($A67="","",IF(F67="","Yalnızca ekstrede",IF(AND(ROUND(E67-F67,2)=0,ROUND(H67-I67,2)=0),"Eşleşti",IF(ROUND(E67-F67,2)&lt;&gt;0,"Prim farkı","Komisyon farkı"))))</f>
      </c>
      <c r="L67" s="13"/>
      <c r="M67" s="13"/>
    </row>
    <row r="68" spans="1:13" x14ac:dyDescent="0.25">
      <c r="A68" s="37">
        <f>IF('Şirket Ekstresi'!A62="","",'Şirket Ekstresi'!A62)</f>
      </c>
      <c r="B68" s="13">
        <f>IF($A68="","","Şirket ekstresi")</f>
      </c>
      <c r="C68" s="13">
        <f>IF($A68="","",'Şirket Ekstresi'!B62)</f>
      </c>
      <c r="D68" s="13">
        <f>IF($A68="","",'Şirket Ekstresi'!C62)</f>
      </c>
      <c r="E68" s="16">
        <f>IF($A68="","",'Şirket Ekstresi'!E62)</f>
      </c>
      <c r="F68" s="16">
        <f>IF($A68="","",IFERROR(VLOOKUP($A68,'Acente Kayıtları'!$A$2:$J$201,5,FALSE),""))</f>
      </c>
      <c r="G68" s="16">
        <f>IF(OR($A68="",F68=""),"",E68-F68)</f>
      </c>
      <c r="H68" s="16">
        <f>IF($A68="","",'Şirket Ekstresi'!G62)</f>
      </c>
      <c r="I68" s="16">
        <f>IF($A68="","",IFERROR(VLOOKUP($A68,'Acente Kayıtları'!$A$2:$J$201,7,FALSE),""))</f>
      </c>
      <c r="J68" s="16">
        <f>IF(OR($A68="",I68=""),"",H68-I68)</f>
      </c>
      <c r="K68" s="38">
        <f>IF($A68="","",IF(F68="","Yalnızca ekstrede",IF(AND(ROUND(E68-F68,2)=0,ROUND(H68-I68,2)=0),"Eşleşti",IF(ROUND(E68-F68,2)&lt;&gt;0,"Prim farkı","Komisyon farkı"))))</f>
      </c>
      <c r="L68" s="13"/>
      <c r="M68" s="13"/>
    </row>
    <row r="69" spans="1:13" x14ac:dyDescent="0.25">
      <c r="A69" s="37">
        <f>IF('Şirket Ekstresi'!A63="","",'Şirket Ekstresi'!A63)</f>
      </c>
      <c r="B69" s="13">
        <f>IF($A69="","","Şirket ekstresi")</f>
      </c>
      <c r="C69" s="13">
        <f>IF($A69="","",'Şirket Ekstresi'!B63)</f>
      </c>
      <c r="D69" s="13">
        <f>IF($A69="","",'Şirket Ekstresi'!C63)</f>
      </c>
      <c r="E69" s="16">
        <f>IF($A69="","",'Şirket Ekstresi'!E63)</f>
      </c>
      <c r="F69" s="16">
        <f>IF($A69="","",IFERROR(VLOOKUP($A69,'Acente Kayıtları'!$A$2:$J$201,5,FALSE),""))</f>
      </c>
      <c r="G69" s="16">
        <f>IF(OR($A69="",F69=""),"",E69-F69)</f>
      </c>
      <c r="H69" s="16">
        <f>IF($A69="","",'Şirket Ekstresi'!G63)</f>
      </c>
      <c r="I69" s="16">
        <f>IF($A69="","",IFERROR(VLOOKUP($A69,'Acente Kayıtları'!$A$2:$J$201,7,FALSE),""))</f>
      </c>
      <c r="J69" s="16">
        <f>IF(OR($A69="",I69=""),"",H69-I69)</f>
      </c>
      <c r="K69" s="38">
        <f>IF($A69="","",IF(F69="","Yalnızca ekstrede",IF(AND(ROUND(E69-F69,2)=0,ROUND(H69-I69,2)=0),"Eşleşti",IF(ROUND(E69-F69,2)&lt;&gt;0,"Prim farkı","Komisyon farkı"))))</f>
      </c>
      <c r="L69" s="13"/>
      <c r="M69" s="13"/>
    </row>
    <row r="70" spans="1:13" x14ac:dyDescent="0.25">
      <c r="A70" s="37">
        <f>IF('Şirket Ekstresi'!A64="","",'Şirket Ekstresi'!A64)</f>
      </c>
      <c r="B70" s="13">
        <f>IF($A70="","","Şirket ekstresi")</f>
      </c>
      <c r="C70" s="13">
        <f>IF($A70="","",'Şirket Ekstresi'!B64)</f>
      </c>
      <c r="D70" s="13">
        <f>IF($A70="","",'Şirket Ekstresi'!C64)</f>
      </c>
      <c r="E70" s="16">
        <f>IF($A70="","",'Şirket Ekstresi'!E64)</f>
      </c>
      <c r="F70" s="16">
        <f>IF($A70="","",IFERROR(VLOOKUP($A70,'Acente Kayıtları'!$A$2:$J$201,5,FALSE),""))</f>
      </c>
      <c r="G70" s="16">
        <f>IF(OR($A70="",F70=""),"",E70-F70)</f>
      </c>
      <c r="H70" s="16">
        <f>IF($A70="","",'Şirket Ekstresi'!G64)</f>
      </c>
      <c r="I70" s="16">
        <f>IF($A70="","",IFERROR(VLOOKUP($A70,'Acente Kayıtları'!$A$2:$J$201,7,FALSE),""))</f>
      </c>
      <c r="J70" s="16">
        <f>IF(OR($A70="",I70=""),"",H70-I70)</f>
      </c>
      <c r="K70" s="38">
        <f>IF($A70="","",IF(F70="","Yalnızca ekstrede",IF(AND(ROUND(E70-F70,2)=0,ROUND(H70-I70,2)=0),"Eşleşti",IF(ROUND(E70-F70,2)&lt;&gt;0,"Prim farkı","Komisyon farkı"))))</f>
      </c>
      <c r="L70" s="13"/>
      <c r="M70" s="13"/>
    </row>
    <row r="71" spans="1:13" x14ac:dyDescent="0.25">
      <c r="A71" s="37">
        <f>IF('Şirket Ekstresi'!A65="","",'Şirket Ekstresi'!A65)</f>
      </c>
      <c r="B71" s="13">
        <f>IF($A71="","","Şirket ekstresi")</f>
      </c>
      <c r="C71" s="13">
        <f>IF($A71="","",'Şirket Ekstresi'!B65)</f>
      </c>
      <c r="D71" s="13">
        <f>IF($A71="","",'Şirket Ekstresi'!C65)</f>
      </c>
      <c r="E71" s="16">
        <f>IF($A71="","",'Şirket Ekstresi'!E65)</f>
      </c>
      <c r="F71" s="16">
        <f>IF($A71="","",IFERROR(VLOOKUP($A71,'Acente Kayıtları'!$A$2:$J$201,5,FALSE),""))</f>
      </c>
      <c r="G71" s="16">
        <f>IF(OR($A71="",F71=""),"",E71-F71)</f>
      </c>
      <c r="H71" s="16">
        <f>IF($A71="","",'Şirket Ekstresi'!G65)</f>
      </c>
      <c r="I71" s="16">
        <f>IF($A71="","",IFERROR(VLOOKUP($A71,'Acente Kayıtları'!$A$2:$J$201,7,FALSE),""))</f>
      </c>
      <c r="J71" s="16">
        <f>IF(OR($A71="",I71=""),"",H71-I71)</f>
      </c>
      <c r="K71" s="38">
        <f>IF($A71="","",IF(F71="","Yalnızca ekstrede",IF(AND(ROUND(E71-F71,2)=0,ROUND(H71-I71,2)=0),"Eşleşti",IF(ROUND(E71-F71,2)&lt;&gt;0,"Prim farkı","Komisyon farkı"))))</f>
      </c>
      <c r="L71" s="13"/>
      <c r="M71" s="13"/>
    </row>
    <row r="72" spans="1:13" x14ac:dyDescent="0.25">
      <c r="A72" s="37">
        <f>IF('Şirket Ekstresi'!A66="","",'Şirket Ekstresi'!A66)</f>
      </c>
      <c r="B72" s="13">
        <f>IF($A72="","","Şirket ekstresi")</f>
      </c>
      <c r="C72" s="13">
        <f>IF($A72="","",'Şirket Ekstresi'!B66)</f>
      </c>
      <c r="D72" s="13">
        <f>IF($A72="","",'Şirket Ekstresi'!C66)</f>
      </c>
      <c r="E72" s="16">
        <f>IF($A72="","",'Şirket Ekstresi'!E66)</f>
      </c>
      <c r="F72" s="16">
        <f>IF($A72="","",IFERROR(VLOOKUP($A72,'Acente Kayıtları'!$A$2:$J$201,5,FALSE),""))</f>
      </c>
      <c r="G72" s="16">
        <f>IF(OR($A72="",F72=""),"",E72-F72)</f>
      </c>
      <c r="H72" s="16">
        <f>IF($A72="","",'Şirket Ekstresi'!G66)</f>
      </c>
      <c r="I72" s="16">
        <f>IF($A72="","",IFERROR(VLOOKUP($A72,'Acente Kayıtları'!$A$2:$J$201,7,FALSE),""))</f>
      </c>
      <c r="J72" s="16">
        <f>IF(OR($A72="",I72=""),"",H72-I72)</f>
      </c>
      <c r="K72" s="38">
        <f>IF($A72="","",IF(F72="","Yalnızca ekstrede",IF(AND(ROUND(E72-F72,2)=0,ROUND(H72-I72,2)=0),"Eşleşti",IF(ROUND(E72-F72,2)&lt;&gt;0,"Prim farkı","Komisyon farkı"))))</f>
      </c>
      <c r="L72" s="13"/>
      <c r="M72" s="13"/>
    </row>
    <row r="73" spans="1:13" x14ac:dyDescent="0.25">
      <c r="A73" s="37">
        <f>IF('Şirket Ekstresi'!A67="","",'Şirket Ekstresi'!A67)</f>
      </c>
      <c r="B73" s="13">
        <f>IF($A73="","","Şirket ekstresi")</f>
      </c>
      <c r="C73" s="13">
        <f>IF($A73="","",'Şirket Ekstresi'!B67)</f>
      </c>
      <c r="D73" s="13">
        <f>IF($A73="","",'Şirket Ekstresi'!C67)</f>
      </c>
      <c r="E73" s="16">
        <f>IF($A73="","",'Şirket Ekstresi'!E67)</f>
      </c>
      <c r="F73" s="16">
        <f>IF($A73="","",IFERROR(VLOOKUP($A73,'Acente Kayıtları'!$A$2:$J$201,5,FALSE),""))</f>
      </c>
      <c r="G73" s="16">
        <f>IF(OR($A73="",F73=""),"",E73-F73)</f>
      </c>
      <c r="H73" s="16">
        <f>IF($A73="","",'Şirket Ekstresi'!G67)</f>
      </c>
      <c r="I73" s="16">
        <f>IF($A73="","",IFERROR(VLOOKUP($A73,'Acente Kayıtları'!$A$2:$J$201,7,FALSE),""))</f>
      </c>
      <c r="J73" s="16">
        <f>IF(OR($A73="",I73=""),"",H73-I73)</f>
      </c>
      <c r="K73" s="38">
        <f>IF($A73="","",IF(F73="","Yalnızca ekstrede",IF(AND(ROUND(E73-F73,2)=0,ROUND(H73-I73,2)=0),"Eşleşti",IF(ROUND(E73-F73,2)&lt;&gt;0,"Prim farkı","Komisyon farkı"))))</f>
      </c>
      <c r="L73" s="13"/>
      <c r="M73" s="13"/>
    </row>
    <row r="74" spans="1:13" x14ac:dyDescent="0.25">
      <c r="A74" s="37">
        <f>IF('Şirket Ekstresi'!A68="","",'Şirket Ekstresi'!A68)</f>
      </c>
      <c r="B74" s="13">
        <f>IF($A74="","","Şirket ekstresi")</f>
      </c>
      <c r="C74" s="13">
        <f>IF($A74="","",'Şirket Ekstresi'!B68)</f>
      </c>
      <c r="D74" s="13">
        <f>IF($A74="","",'Şirket Ekstresi'!C68)</f>
      </c>
      <c r="E74" s="16">
        <f>IF($A74="","",'Şirket Ekstresi'!E68)</f>
      </c>
      <c r="F74" s="16">
        <f>IF($A74="","",IFERROR(VLOOKUP($A74,'Acente Kayıtları'!$A$2:$J$201,5,FALSE),""))</f>
      </c>
      <c r="G74" s="16">
        <f>IF(OR($A74="",F74=""),"",E74-F74)</f>
      </c>
      <c r="H74" s="16">
        <f>IF($A74="","",'Şirket Ekstresi'!G68)</f>
      </c>
      <c r="I74" s="16">
        <f>IF($A74="","",IFERROR(VLOOKUP($A74,'Acente Kayıtları'!$A$2:$J$201,7,FALSE),""))</f>
      </c>
      <c r="J74" s="16">
        <f>IF(OR($A74="",I74=""),"",H74-I74)</f>
      </c>
      <c r="K74" s="38">
        <f>IF($A74="","",IF(F74="","Yalnızca ekstrede",IF(AND(ROUND(E74-F74,2)=0,ROUND(H74-I74,2)=0),"Eşleşti",IF(ROUND(E74-F74,2)&lt;&gt;0,"Prim farkı","Komisyon farkı"))))</f>
      </c>
      <c r="L74" s="13"/>
      <c r="M74" s="13"/>
    </row>
    <row r="75" spans="1:13" x14ac:dyDescent="0.25">
      <c r="A75" s="37">
        <f>IF('Şirket Ekstresi'!A69="","",'Şirket Ekstresi'!A69)</f>
      </c>
      <c r="B75" s="13">
        <f>IF($A75="","","Şirket ekstresi")</f>
      </c>
      <c r="C75" s="13">
        <f>IF($A75="","",'Şirket Ekstresi'!B69)</f>
      </c>
      <c r="D75" s="13">
        <f>IF($A75="","",'Şirket Ekstresi'!C69)</f>
      </c>
      <c r="E75" s="16">
        <f>IF($A75="","",'Şirket Ekstresi'!E69)</f>
      </c>
      <c r="F75" s="16">
        <f>IF($A75="","",IFERROR(VLOOKUP($A75,'Acente Kayıtları'!$A$2:$J$201,5,FALSE),""))</f>
      </c>
      <c r="G75" s="16">
        <f>IF(OR($A75="",F75=""),"",E75-F75)</f>
      </c>
      <c r="H75" s="16">
        <f>IF($A75="","",'Şirket Ekstresi'!G69)</f>
      </c>
      <c r="I75" s="16">
        <f>IF($A75="","",IFERROR(VLOOKUP($A75,'Acente Kayıtları'!$A$2:$J$201,7,FALSE),""))</f>
      </c>
      <c r="J75" s="16">
        <f>IF(OR($A75="",I75=""),"",H75-I75)</f>
      </c>
      <c r="K75" s="38">
        <f>IF($A75="","",IF(F75="","Yalnızca ekstrede",IF(AND(ROUND(E75-F75,2)=0,ROUND(H75-I75,2)=0),"Eşleşti",IF(ROUND(E75-F75,2)&lt;&gt;0,"Prim farkı","Komisyon farkı"))))</f>
      </c>
      <c r="L75" s="13"/>
      <c r="M75" s="13"/>
    </row>
    <row r="76" spans="1:13" x14ac:dyDescent="0.25">
      <c r="A76" s="37">
        <f>IF('Şirket Ekstresi'!A70="","",'Şirket Ekstresi'!A70)</f>
      </c>
      <c r="B76" s="13">
        <f>IF($A76="","","Şirket ekstresi")</f>
      </c>
      <c r="C76" s="13">
        <f>IF($A76="","",'Şirket Ekstresi'!B70)</f>
      </c>
      <c r="D76" s="13">
        <f>IF($A76="","",'Şirket Ekstresi'!C70)</f>
      </c>
      <c r="E76" s="16">
        <f>IF($A76="","",'Şirket Ekstresi'!E70)</f>
      </c>
      <c r="F76" s="16">
        <f>IF($A76="","",IFERROR(VLOOKUP($A76,'Acente Kayıtları'!$A$2:$J$201,5,FALSE),""))</f>
      </c>
      <c r="G76" s="16">
        <f>IF(OR($A76="",F76=""),"",E76-F76)</f>
      </c>
      <c r="H76" s="16">
        <f>IF($A76="","",'Şirket Ekstresi'!G70)</f>
      </c>
      <c r="I76" s="16">
        <f>IF($A76="","",IFERROR(VLOOKUP($A76,'Acente Kayıtları'!$A$2:$J$201,7,FALSE),""))</f>
      </c>
      <c r="J76" s="16">
        <f>IF(OR($A76="",I76=""),"",H76-I76)</f>
      </c>
      <c r="K76" s="38">
        <f>IF($A76="","",IF(F76="","Yalnızca ekstrede",IF(AND(ROUND(E76-F76,2)=0,ROUND(H76-I76,2)=0),"Eşleşti",IF(ROUND(E76-F76,2)&lt;&gt;0,"Prim farkı","Komisyon farkı"))))</f>
      </c>
      <c r="L76" s="13"/>
      <c r="M76" s="13"/>
    </row>
    <row r="77" spans="1:13" x14ac:dyDescent="0.25">
      <c r="A77" s="37">
        <f>IF('Şirket Ekstresi'!A71="","",'Şirket Ekstresi'!A71)</f>
      </c>
      <c r="B77" s="13">
        <f>IF($A77="","","Şirket ekstresi")</f>
      </c>
      <c r="C77" s="13">
        <f>IF($A77="","",'Şirket Ekstresi'!B71)</f>
      </c>
      <c r="D77" s="13">
        <f>IF($A77="","",'Şirket Ekstresi'!C71)</f>
      </c>
      <c r="E77" s="16">
        <f>IF($A77="","",'Şirket Ekstresi'!E71)</f>
      </c>
      <c r="F77" s="16">
        <f>IF($A77="","",IFERROR(VLOOKUP($A77,'Acente Kayıtları'!$A$2:$J$201,5,FALSE),""))</f>
      </c>
      <c r="G77" s="16">
        <f>IF(OR($A77="",F77=""),"",E77-F77)</f>
      </c>
      <c r="H77" s="16">
        <f>IF($A77="","",'Şirket Ekstresi'!G71)</f>
      </c>
      <c r="I77" s="16">
        <f>IF($A77="","",IFERROR(VLOOKUP($A77,'Acente Kayıtları'!$A$2:$J$201,7,FALSE),""))</f>
      </c>
      <c r="J77" s="16">
        <f>IF(OR($A77="",I77=""),"",H77-I77)</f>
      </c>
      <c r="K77" s="38">
        <f>IF($A77="","",IF(F77="","Yalnızca ekstrede",IF(AND(ROUND(E77-F77,2)=0,ROUND(H77-I77,2)=0),"Eşleşti",IF(ROUND(E77-F77,2)&lt;&gt;0,"Prim farkı","Komisyon farkı"))))</f>
      </c>
      <c r="L77" s="13"/>
      <c r="M77" s="13"/>
    </row>
    <row r="78" spans="1:13" x14ac:dyDescent="0.25">
      <c r="A78" s="37">
        <f>IF('Şirket Ekstresi'!A72="","",'Şirket Ekstresi'!A72)</f>
      </c>
      <c r="B78" s="13">
        <f>IF($A78="","","Şirket ekstresi")</f>
      </c>
      <c r="C78" s="13">
        <f>IF($A78="","",'Şirket Ekstresi'!B72)</f>
      </c>
      <c r="D78" s="13">
        <f>IF($A78="","",'Şirket Ekstresi'!C72)</f>
      </c>
      <c r="E78" s="16">
        <f>IF($A78="","",'Şirket Ekstresi'!E72)</f>
      </c>
      <c r="F78" s="16">
        <f>IF($A78="","",IFERROR(VLOOKUP($A78,'Acente Kayıtları'!$A$2:$J$201,5,FALSE),""))</f>
      </c>
      <c r="G78" s="16">
        <f>IF(OR($A78="",F78=""),"",E78-F78)</f>
      </c>
      <c r="H78" s="16">
        <f>IF($A78="","",'Şirket Ekstresi'!G72)</f>
      </c>
      <c r="I78" s="16">
        <f>IF($A78="","",IFERROR(VLOOKUP($A78,'Acente Kayıtları'!$A$2:$J$201,7,FALSE),""))</f>
      </c>
      <c r="J78" s="16">
        <f>IF(OR($A78="",I78=""),"",H78-I78)</f>
      </c>
      <c r="K78" s="38">
        <f>IF($A78="","",IF(F78="","Yalnızca ekstrede",IF(AND(ROUND(E78-F78,2)=0,ROUND(H78-I78,2)=0),"Eşleşti",IF(ROUND(E78-F78,2)&lt;&gt;0,"Prim farkı","Komisyon farkı"))))</f>
      </c>
      <c r="L78" s="13"/>
      <c r="M78" s="13"/>
    </row>
    <row r="79" spans="1:13" x14ac:dyDescent="0.25">
      <c r="A79" s="37">
        <f>IF('Şirket Ekstresi'!A73="","",'Şirket Ekstresi'!A73)</f>
      </c>
      <c r="B79" s="13">
        <f>IF($A79="","","Şirket ekstresi")</f>
      </c>
      <c r="C79" s="13">
        <f>IF($A79="","",'Şirket Ekstresi'!B73)</f>
      </c>
      <c r="D79" s="13">
        <f>IF($A79="","",'Şirket Ekstresi'!C73)</f>
      </c>
      <c r="E79" s="16">
        <f>IF($A79="","",'Şirket Ekstresi'!E73)</f>
      </c>
      <c r="F79" s="16">
        <f>IF($A79="","",IFERROR(VLOOKUP($A79,'Acente Kayıtları'!$A$2:$J$201,5,FALSE),""))</f>
      </c>
      <c r="G79" s="16">
        <f>IF(OR($A79="",F79=""),"",E79-F79)</f>
      </c>
      <c r="H79" s="16">
        <f>IF($A79="","",'Şirket Ekstresi'!G73)</f>
      </c>
      <c r="I79" s="16">
        <f>IF($A79="","",IFERROR(VLOOKUP($A79,'Acente Kayıtları'!$A$2:$J$201,7,FALSE),""))</f>
      </c>
      <c r="J79" s="16">
        <f>IF(OR($A79="",I79=""),"",H79-I79)</f>
      </c>
      <c r="K79" s="38">
        <f>IF($A79="","",IF(F79="","Yalnızca ekstrede",IF(AND(ROUND(E79-F79,2)=0,ROUND(H79-I79,2)=0),"Eşleşti",IF(ROUND(E79-F79,2)&lt;&gt;0,"Prim farkı","Komisyon farkı"))))</f>
      </c>
      <c r="L79" s="13"/>
      <c r="M79" s="13"/>
    </row>
    <row r="80" spans="1:13" x14ac:dyDescent="0.25">
      <c r="A80" s="37">
        <f>IF('Şirket Ekstresi'!A74="","",'Şirket Ekstresi'!A74)</f>
      </c>
      <c r="B80" s="13">
        <f>IF($A80="","","Şirket ekstresi")</f>
      </c>
      <c r="C80" s="13">
        <f>IF($A80="","",'Şirket Ekstresi'!B74)</f>
      </c>
      <c r="D80" s="13">
        <f>IF($A80="","",'Şirket Ekstresi'!C74)</f>
      </c>
      <c r="E80" s="16">
        <f>IF($A80="","",'Şirket Ekstresi'!E74)</f>
      </c>
      <c r="F80" s="16">
        <f>IF($A80="","",IFERROR(VLOOKUP($A80,'Acente Kayıtları'!$A$2:$J$201,5,FALSE),""))</f>
      </c>
      <c r="G80" s="16">
        <f>IF(OR($A80="",F80=""),"",E80-F80)</f>
      </c>
      <c r="H80" s="16">
        <f>IF($A80="","",'Şirket Ekstresi'!G74)</f>
      </c>
      <c r="I80" s="16">
        <f>IF($A80="","",IFERROR(VLOOKUP($A80,'Acente Kayıtları'!$A$2:$J$201,7,FALSE),""))</f>
      </c>
      <c r="J80" s="16">
        <f>IF(OR($A80="",I80=""),"",H80-I80)</f>
      </c>
      <c r="K80" s="38">
        <f>IF($A80="","",IF(F80="","Yalnızca ekstrede",IF(AND(ROUND(E80-F80,2)=0,ROUND(H80-I80,2)=0),"Eşleşti",IF(ROUND(E80-F80,2)&lt;&gt;0,"Prim farkı","Komisyon farkı"))))</f>
      </c>
      <c r="L80" s="13"/>
      <c r="M80" s="13"/>
    </row>
    <row r="81" spans="1:13" x14ac:dyDescent="0.25">
      <c r="A81" s="37">
        <f>IF('Şirket Ekstresi'!A75="","",'Şirket Ekstresi'!A75)</f>
      </c>
      <c r="B81" s="13">
        <f>IF($A81="","","Şirket ekstresi")</f>
      </c>
      <c r="C81" s="13">
        <f>IF($A81="","",'Şirket Ekstresi'!B75)</f>
      </c>
      <c r="D81" s="13">
        <f>IF($A81="","",'Şirket Ekstresi'!C75)</f>
      </c>
      <c r="E81" s="16">
        <f>IF($A81="","",'Şirket Ekstresi'!E75)</f>
      </c>
      <c r="F81" s="16">
        <f>IF($A81="","",IFERROR(VLOOKUP($A81,'Acente Kayıtları'!$A$2:$J$201,5,FALSE),""))</f>
      </c>
      <c r="G81" s="16">
        <f>IF(OR($A81="",F81=""),"",E81-F81)</f>
      </c>
      <c r="H81" s="16">
        <f>IF($A81="","",'Şirket Ekstresi'!G75)</f>
      </c>
      <c r="I81" s="16">
        <f>IF($A81="","",IFERROR(VLOOKUP($A81,'Acente Kayıtları'!$A$2:$J$201,7,FALSE),""))</f>
      </c>
      <c r="J81" s="16">
        <f>IF(OR($A81="",I81=""),"",H81-I81)</f>
      </c>
      <c r="K81" s="38">
        <f>IF($A81="","",IF(F81="","Yalnızca ekstrede",IF(AND(ROUND(E81-F81,2)=0,ROUND(H81-I81,2)=0),"Eşleşti",IF(ROUND(E81-F81,2)&lt;&gt;0,"Prim farkı","Komisyon farkı"))))</f>
      </c>
      <c r="L81" s="13"/>
      <c r="M81" s="13"/>
    </row>
    <row r="82" spans="1:13" x14ac:dyDescent="0.25">
      <c r="A82" s="37">
        <f>IF('Şirket Ekstresi'!A76="","",'Şirket Ekstresi'!A76)</f>
      </c>
      <c r="B82" s="13">
        <f>IF($A82="","","Şirket ekstresi")</f>
      </c>
      <c r="C82" s="13">
        <f>IF($A82="","",'Şirket Ekstresi'!B76)</f>
      </c>
      <c r="D82" s="13">
        <f>IF($A82="","",'Şirket Ekstresi'!C76)</f>
      </c>
      <c r="E82" s="16">
        <f>IF($A82="","",'Şirket Ekstresi'!E76)</f>
      </c>
      <c r="F82" s="16">
        <f>IF($A82="","",IFERROR(VLOOKUP($A82,'Acente Kayıtları'!$A$2:$J$201,5,FALSE),""))</f>
      </c>
      <c r="G82" s="16">
        <f>IF(OR($A82="",F82=""),"",E82-F82)</f>
      </c>
      <c r="H82" s="16">
        <f>IF($A82="","",'Şirket Ekstresi'!G76)</f>
      </c>
      <c r="I82" s="16">
        <f>IF($A82="","",IFERROR(VLOOKUP($A82,'Acente Kayıtları'!$A$2:$J$201,7,FALSE),""))</f>
      </c>
      <c r="J82" s="16">
        <f>IF(OR($A82="",I82=""),"",H82-I82)</f>
      </c>
      <c r="K82" s="38">
        <f>IF($A82="","",IF(F82="","Yalnızca ekstrede",IF(AND(ROUND(E82-F82,2)=0,ROUND(H82-I82,2)=0),"Eşleşti",IF(ROUND(E82-F82,2)&lt;&gt;0,"Prim farkı","Komisyon farkı"))))</f>
      </c>
      <c r="L82" s="13"/>
      <c r="M82" s="13"/>
    </row>
    <row r="83" spans="1:13" x14ac:dyDescent="0.25">
      <c r="A83" s="37">
        <f>IF('Şirket Ekstresi'!A77="","",'Şirket Ekstresi'!A77)</f>
      </c>
      <c r="B83" s="13">
        <f>IF($A83="","","Şirket ekstresi")</f>
      </c>
      <c r="C83" s="13">
        <f>IF($A83="","",'Şirket Ekstresi'!B77)</f>
      </c>
      <c r="D83" s="13">
        <f>IF($A83="","",'Şirket Ekstresi'!C77)</f>
      </c>
      <c r="E83" s="16">
        <f>IF($A83="","",'Şirket Ekstresi'!E77)</f>
      </c>
      <c r="F83" s="16">
        <f>IF($A83="","",IFERROR(VLOOKUP($A83,'Acente Kayıtları'!$A$2:$J$201,5,FALSE),""))</f>
      </c>
      <c r="G83" s="16">
        <f>IF(OR($A83="",F83=""),"",E83-F83)</f>
      </c>
      <c r="H83" s="16">
        <f>IF($A83="","",'Şirket Ekstresi'!G77)</f>
      </c>
      <c r="I83" s="16">
        <f>IF($A83="","",IFERROR(VLOOKUP($A83,'Acente Kayıtları'!$A$2:$J$201,7,FALSE),""))</f>
      </c>
      <c r="J83" s="16">
        <f>IF(OR($A83="",I83=""),"",H83-I83)</f>
      </c>
      <c r="K83" s="38">
        <f>IF($A83="","",IF(F83="","Yalnızca ekstrede",IF(AND(ROUND(E83-F83,2)=0,ROUND(H83-I83,2)=0),"Eşleşti",IF(ROUND(E83-F83,2)&lt;&gt;0,"Prim farkı","Komisyon farkı"))))</f>
      </c>
      <c r="L83" s="13"/>
      <c r="M83" s="13"/>
    </row>
    <row r="84" spans="1:13" x14ac:dyDescent="0.25">
      <c r="A84" s="37">
        <f>IF('Şirket Ekstresi'!A78="","",'Şirket Ekstresi'!A78)</f>
      </c>
      <c r="B84" s="13">
        <f>IF($A84="","","Şirket ekstresi")</f>
      </c>
      <c r="C84" s="13">
        <f>IF($A84="","",'Şirket Ekstresi'!B78)</f>
      </c>
      <c r="D84" s="13">
        <f>IF($A84="","",'Şirket Ekstresi'!C78)</f>
      </c>
      <c r="E84" s="16">
        <f>IF($A84="","",'Şirket Ekstresi'!E78)</f>
      </c>
      <c r="F84" s="16">
        <f>IF($A84="","",IFERROR(VLOOKUP($A84,'Acente Kayıtları'!$A$2:$J$201,5,FALSE),""))</f>
      </c>
      <c r="G84" s="16">
        <f>IF(OR($A84="",F84=""),"",E84-F84)</f>
      </c>
      <c r="H84" s="16">
        <f>IF($A84="","",'Şirket Ekstresi'!G78)</f>
      </c>
      <c r="I84" s="16">
        <f>IF($A84="","",IFERROR(VLOOKUP($A84,'Acente Kayıtları'!$A$2:$J$201,7,FALSE),""))</f>
      </c>
      <c r="J84" s="16">
        <f>IF(OR($A84="",I84=""),"",H84-I84)</f>
      </c>
      <c r="K84" s="38">
        <f>IF($A84="","",IF(F84="","Yalnızca ekstrede",IF(AND(ROUND(E84-F84,2)=0,ROUND(H84-I84,2)=0),"Eşleşti",IF(ROUND(E84-F84,2)&lt;&gt;0,"Prim farkı","Komisyon farkı"))))</f>
      </c>
      <c r="L84" s="13"/>
      <c r="M84" s="13"/>
    </row>
    <row r="85" spans="1:13" x14ac:dyDescent="0.25">
      <c r="A85" s="37">
        <f>IF('Şirket Ekstresi'!A79="","",'Şirket Ekstresi'!A79)</f>
      </c>
      <c r="B85" s="13">
        <f>IF($A85="","","Şirket ekstresi")</f>
      </c>
      <c r="C85" s="13">
        <f>IF($A85="","",'Şirket Ekstresi'!B79)</f>
      </c>
      <c r="D85" s="13">
        <f>IF($A85="","",'Şirket Ekstresi'!C79)</f>
      </c>
      <c r="E85" s="16">
        <f>IF($A85="","",'Şirket Ekstresi'!E79)</f>
      </c>
      <c r="F85" s="16">
        <f>IF($A85="","",IFERROR(VLOOKUP($A85,'Acente Kayıtları'!$A$2:$J$201,5,FALSE),""))</f>
      </c>
      <c r="G85" s="16">
        <f>IF(OR($A85="",F85=""),"",E85-F85)</f>
      </c>
      <c r="H85" s="16">
        <f>IF($A85="","",'Şirket Ekstresi'!G79)</f>
      </c>
      <c r="I85" s="16">
        <f>IF($A85="","",IFERROR(VLOOKUP($A85,'Acente Kayıtları'!$A$2:$J$201,7,FALSE),""))</f>
      </c>
      <c r="J85" s="16">
        <f>IF(OR($A85="",I85=""),"",H85-I85)</f>
      </c>
      <c r="K85" s="38">
        <f>IF($A85="","",IF(F85="","Yalnızca ekstrede",IF(AND(ROUND(E85-F85,2)=0,ROUND(H85-I85,2)=0),"Eşleşti",IF(ROUND(E85-F85,2)&lt;&gt;0,"Prim farkı","Komisyon farkı"))))</f>
      </c>
      <c r="L85" s="13"/>
      <c r="M85" s="13"/>
    </row>
    <row r="86" spans="1:13" x14ac:dyDescent="0.25">
      <c r="A86" s="37">
        <f>IF('Şirket Ekstresi'!A80="","",'Şirket Ekstresi'!A80)</f>
      </c>
      <c r="B86" s="13">
        <f>IF($A86="","","Şirket ekstresi")</f>
      </c>
      <c r="C86" s="13">
        <f>IF($A86="","",'Şirket Ekstresi'!B80)</f>
      </c>
      <c r="D86" s="13">
        <f>IF($A86="","",'Şirket Ekstresi'!C80)</f>
      </c>
      <c r="E86" s="16">
        <f>IF($A86="","",'Şirket Ekstresi'!E80)</f>
      </c>
      <c r="F86" s="16">
        <f>IF($A86="","",IFERROR(VLOOKUP($A86,'Acente Kayıtları'!$A$2:$J$201,5,FALSE),""))</f>
      </c>
      <c r="G86" s="16">
        <f>IF(OR($A86="",F86=""),"",E86-F86)</f>
      </c>
      <c r="H86" s="16">
        <f>IF($A86="","",'Şirket Ekstresi'!G80)</f>
      </c>
      <c r="I86" s="16">
        <f>IF($A86="","",IFERROR(VLOOKUP($A86,'Acente Kayıtları'!$A$2:$J$201,7,FALSE),""))</f>
      </c>
      <c r="J86" s="16">
        <f>IF(OR($A86="",I86=""),"",H86-I86)</f>
      </c>
      <c r="K86" s="38">
        <f>IF($A86="","",IF(F86="","Yalnızca ekstrede",IF(AND(ROUND(E86-F86,2)=0,ROUND(H86-I86,2)=0),"Eşleşti",IF(ROUND(E86-F86,2)&lt;&gt;0,"Prim farkı","Komisyon farkı"))))</f>
      </c>
      <c r="L86" s="13"/>
      <c r="M86" s="13"/>
    </row>
    <row r="87" spans="1:13" x14ac:dyDescent="0.25">
      <c r="A87" s="37">
        <f>IF('Şirket Ekstresi'!A81="","",'Şirket Ekstresi'!A81)</f>
      </c>
      <c r="B87" s="13">
        <f>IF($A87="","","Şirket ekstresi")</f>
      </c>
      <c r="C87" s="13">
        <f>IF($A87="","",'Şirket Ekstresi'!B81)</f>
      </c>
      <c r="D87" s="13">
        <f>IF($A87="","",'Şirket Ekstresi'!C81)</f>
      </c>
      <c r="E87" s="16">
        <f>IF($A87="","",'Şirket Ekstresi'!E81)</f>
      </c>
      <c r="F87" s="16">
        <f>IF($A87="","",IFERROR(VLOOKUP($A87,'Acente Kayıtları'!$A$2:$J$201,5,FALSE),""))</f>
      </c>
      <c r="G87" s="16">
        <f>IF(OR($A87="",F87=""),"",E87-F87)</f>
      </c>
      <c r="H87" s="16">
        <f>IF($A87="","",'Şirket Ekstresi'!G81)</f>
      </c>
      <c r="I87" s="16">
        <f>IF($A87="","",IFERROR(VLOOKUP($A87,'Acente Kayıtları'!$A$2:$J$201,7,FALSE),""))</f>
      </c>
      <c r="J87" s="16">
        <f>IF(OR($A87="",I87=""),"",H87-I87)</f>
      </c>
      <c r="K87" s="38">
        <f>IF($A87="","",IF(F87="","Yalnızca ekstrede",IF(AND(ROUND(E87-F87,2)=0,ROUND(H87-I87,2)=0),"Eşleşti",IF(ROUND(E87-F87,2)&lt;&gt;0,"Prim farkı","Komisyon farkı"))))</f>
      </c>
      <c r="L87" s="13"/>
      <c r="M87" s="13"/>
    </row>
    <row r="88" spans="1:13" x14ac:dyDescent="0.25">
      <c r="A88" s="37">
        <f>IF('Şirket Ekstresi'!A82="","",'Şirket Ekstresi'!A82)</f>
      </c>
      <c r="B88" s="13">
        <f>IF($A88="","","Şirket ekstresi")</f>
      </c>
      <c r="C88" s="13">
        <f>IF($A88="","",'Şirket Ekstresi'!B82)</f>
      </c>
      <c r="D88" s="13">
        <f>IF($A88="","",'Şirket Ekstresi'!C82)</f>
      </c>
      <c r="E88" s="16">
        <f>IF($A88="","",'Şirket Ekstresi'!E82)</f>
      </c>
      <c r="F88" s="16">
        <f>IF($A88="","",IFERROR(VLOOKUP($A88,'Acente Kayıtları'!$A$2:$J$201,5,FALSE),""))</f>
      </c>
      <c r="G88" s="16">
        <f>IF(OR($A88="",F88=""),"",E88-F88)</f>
      </c>
      <c r="H88" s="16">
        <f>IF($A88="","",'Şirket Ekstresi'!G82)</f>
      </c>
      <c r="I88" s="16">
        <f>IF($A88="","",IFERROR(VLOOKUP($A88,'Acente Kayıtları'!$A$2:$J$201,7,FALSE),""))</f>
      </c>
      <c r="J88" s="16">
        <f>IF(OR($A88="",I88=""),"",H88-I88)</f>
      </c>
      <c r="K88" s="38">
        <f>IF($A88="","",IF(F88="","Yalnızca ekstrede",IF(AND(ROUND(E88-F88,2)=0,ROUND(H88-I88,2)=0),"Eşleşti",IF(ROUND(E88-F88,2)&lt;&gt;0,"Prim farkı","Komisyon farkı"))))</f>
      </c>
      <c r="L88" s="13"/>
      <c r="M88" s="13"/>
    </row>
    <row r="89" spans="1:13" x14ac:dyDescent="0.25">
      <c r="A89" s="37">
        <f>IF('Şirket Ekstresi'!A83="","",'Şirket Ekstresi'!A83)</f>
      </c>
      <c r="B89" s="13">
        <f>IF($A89="","","Şirket ekstresi")</f>
      </c>
      <c r="C89" s="13">
        <f>IF($A89="","",'Şirket Ekstresi'!B83)</f>
      </c>
      <c r="D89" s="13">
        <f>IF($A89="","",'Şirket Ekstresi'!C83)</f>
      </c>
      <c r="E89" s="16">
        <f>IF($A89="","",'Şirket Ekstresi'!E83)</f>
      </c>
      <c r="F89" s="16">
        <f>IF($A89="","",IFERROR(VLOOKUP($A89,'Acente Kayıtları'!$A$2:$J$201,5,FALSE),""))</f>
      </c>
      <c r="G89" s="16">
        <f>IF(OR($A89="",F89=""),"",E89-F89)</f>
      </c>
      <c r="H89" s="16">
        <f>IF($A89="","",'Şirket Ekstresi'!G83)</f>
      </c>
      <c r="I89" s="16">
        <f>IF($A89="","",IFERROR(VLOOKUP($A89,'Acente Kayıtları'!$A$2:$J$201,7,FALSE),""))</f>
      </c>
      <c r="J89" s="16">
        <f>IF(OR($A89="",I89=""),"",H89-I89)</f>
      </c>
      <c r="K89" s="38">
        <f>IF($A89="","",IF(F89="","Yalnızca ekstrede",IF(AND(ROUND(E89-F89,2)=0,ROUND(H89-I89,2)=0),"Eşleşti",IF(ROUND(E89-F89,2)&lt;&gt;0,"Prim farkı","Komisyon farkı"))))</f>
      </c>
      <c r="L89" s="13"/>
      <c r="M89" s="13"/>
    </row>
    <row r="90" spans="1:13" x14ac:dyDescent="0.25">
      <c r="A90" s="37">
        <f>IF('Şirket Ekstresi'!A84="","",'Şirket Ekstresi'!A84)</f>
      </c>
      <c r="B90" s="13">
        <f>IF($A90="","","Şirket ekstresi")</f>
      </c>
      <c r="C90" s="13">
        <f>IF($A90="","",'Şirket Ekstresi'!B84)</f>
      </c>
      <c r="D90" s="13">
        <f>IF($A90="","",'Şirket Ekstresi'!C84)</f>
      </c>
      <c r="E90" s="16">
        <f>IF($A90="","",'Şirket Ekstresi'!E84)</f>
      </c>
      <c r="F90" s="16">
        <f>IF($A90="","",IFERROR(VLOOKUP($A90,'Acente Kayıtları'!$A$2:$J$201,5,FALSE),""))</f>
      </c>
      <c r="G90" s="16">
        <f>IF(OR($A90="",F90=""),"",E90-F90)</f>
      </c>
      <c r="H90" s="16">
        <f>IF($A90="","",'Şirket Ekstresi'!G84)</f>
      </c>
      <c r="I90" s="16">
        <f>IF($A90="","",IFERROR(VLOOKUP($A90,'Acente Kayıtları'!$A$2:$J$201,7,FALSE),""))</f>
      </c>
      <c r="J90" s="16">
        <f>IF(OR($A90="",I90=""),"",H90-I90)</f>
      </c>
      <c r="K90" s="38">
        <f>IF($A90="","",IF(F90="","Yalnızca ekstrede",IF(AND(ROUND(E90-F90,2)=0,ROUND(H90-I90,2)=0),"Eşleşti",IF(ROUND(E90-F90,2)&lt;&gt;0,"Prim farkı","Komisyon farkı"))))</f>
      </c>
      <c r="L90" s="13"/>
      <c r="M90" s="13"/>
    </row>
    <row r="91" spans="1:13" x14ac:dyDescent="0.25">
      <c r="A91" s="37">
        <f>IF('Şirket Ekstresi'!A85="","",'Şirket Ekstresi'!A85)</f>
      </c>
      <c r="B91" s="13">
        <f>IF($A91="","","Şirket ekstresi")</f>
      </c>
      <c r="C91" s="13">
        <f>IF($A91="","",'Şirket Ekstresi'!B85)</f>
      </c>
      <c r="D91" s="13">
        <f>IF($A91="","",'Şirket Ekstresi'!C85)</f>
      </c>
      <c r="E91" s="16">
        <f>IF($A91="","",'Şirket Ekstresi'!E85)</f>
      </c>
      <c r="F91" s="16">
        <f>IF($A91="","",IFERROR(VLOOKUP($A91,'Acente Kayıtları'!$A$2:$J$201,5,FALSE),""))</f>
      </c>
      <c r="G91" s="16">
        <f>IF(OR($A91="",F91=""),"",E91-F91)</f>
      </c>
      <c r="H91" s="16">
        <f>IF($A91="","",'Şirket Ekstresi'!G85)</f>
      </c>
      <c r="I91" s="16">
        <f>IF($A91="","",IFERROR(VLOOKUP($A91,'Acente Kayıtları'!$A$2:$J$201,7,FALSE),""))</f>
      </c>
      <c r="J91" s="16">
        <f>IF(OR($A91="",I91=""),"",H91-I91)</f>
      </c>
      <c r="K91" s="38">
        <f>IF($A91="","",IF(F91="","Yalnızca ekstrede",IF(AND(ROUND(E91-F91,2)=0,ROUND(H91-I91,2)=0),"Eşleşti",IF(ROUND(E91-F91,2)&lt;&gt;0,"Prim farkı","Komisyon farkı"))))</f>
      </c>
      <c r="L91" s="13"/>
      <c r="M91" s="13"/>
    </row>
    <row r="92" spans="1:13" x14ac:dyDescent="0.25">
      <c r="A92" s="37">
        <f>IF('Şirket Ekstresi'!A86="","",'Şirket Ekstresi'!A86)</f>
      </c>
      <c r="B92" s="13">
        <f>IF($A92="","","Şirket ekstresi")</f>
      </c>
      <c r="C92" s="13">
        <f>IF($A92="","",'Şirket Ekstresi'!B86)</f>
      </c>
      <c r="D92" s="13">
        <f>IF($A92="","",'Şirket Ekstresi'!C86)</f>
      </c>
      <c r="E92" s="16">
        <f>IF($A92="","",'Şirket Ekstresi'!E86)</f>
      </c>
      <c r="F92" s="16">
        <f>IF($A92="","",IFERROR(VLOOKUP($A92,'Acente Kayıtları'!$A$2:$J$201,5,FALSE),""))</f>
      </c>
      <c r="G92" s="16">
        <f>IF(OR($A92="",F92=""),"",E92-F92)</f>
      </c>
      <c r="H92" s="16">
        <f>IF($A92="","",'Şirket Ekstresi'!G86)</f>
      </c>
      <c r="I92" s="16">
        <f>IF($A92="","",IFERROR(VLOOKUP($A92,'Acente Kayıtları'!$A$2:$J$201,7,FALSE),""))</f>
      </c>
      <c r="J92" s="16">
        <f>IF(OR($A92="",I92=""),"",H92-I92)</f>
      </c>
      <c r="K92" s="38">
        <f>IF($A92="","",IF(F92="","Yalnızca ekstrede",IF(AND(ROUND(E92-F92,2)=0,ROUND(H92-I92,2)=0),"Eşleşti",IF(ROUND(E92-F92,2)&lt;&gt;0,"Prim farkı","Komisyon farkı"))))</f>
      </c>
      <c r="L92" s="13"/>
      <c r="M92" s="13"/>
    </row>
    <row r="93" spans="1:13" x14ac:dyDescent="0.25">
      <c r="A93" s="37">
        <f>IF('Şirket Ekstresi'!A87="","",'Şirket Ekstresi'!A87)</f>
      </c>
      <c r="B93" s="13">
        <f>IF($A93="","","Şirket ekstresi")</f>
      </c>
      <c r="C93" s="13">
        <f>IF($A93="","",'Şirket Ekstresi'!B87)</f>
      </c>
      <c r="D93" s="13">
        <f>IF($A93="","",'Şirket Ekstresi'!C87)</f>
      </c>
      <c r="E93" s="16">
        <f>IF($A93="","",'Şirket Ekstresi'!E87)</f>
      </c>
      <c r="F93" s="16">
        <f>IF($A93="","",IFERROR(VLOOKUP($A93,'Acente Kayıtları'!$A$2:$J$201,5,FALSE),""))</f>
      </c>
      <c r="G93" s="16">
        <f>IF(OR($A93="",F93=""),"",E93-F93)</f>
      </c>
      <c r="H93" s="16">
        <f>IF($A93="","",'Şirket Ekstresi'!G87)</f>
      </c>
      <c r="I93" s="16">
        <f>IF($A93="","",IFERROR(VLOOKUP($A93,'Acente Kayıtları'!$A$2:$J$201,7,FALSE),""))</f>
      </c>
      <c r="J93" s="16">
        <f>IF(OR($A93="",I93=""),"",H93-I93)</f>
      </c>
      <c r="K93" s="38">
        <f>IF($A93="","",IF(F93="","Yalnızca ekstrede",IF(AND(ROUND(E93-F93,2)=0,ROUND(H93-I93,2)=0),"Eşleşti",IF(ROUND(E93-F93,2)&lt;&gt;0,"Prim farkı","Komisyon farkı"))))</f>
      </c>
      <c r="L93" s="13"/>
      <c r="M93" s="13"/>
    </row>
    <row r="94" spans="1:13" x14ac:dyDescent="0.25">
      <c r="A94" s="37">
        <f>IF('Şirket Ekstresi'!A88="","",'Şirket Ekstresi'!A88)</f>
      </c>
      <c r="B94" s="13">
        <f>IF($A94="","","Şirket ekstresi")</f>
      </c>
      <c r="C94" s="13">
        <f>IF($A94="","",'Şirket Ekstresi'!B88)</f>
      </c>
      <c r="D94" s="13">
        <f>IF($A94="","",'Şirket Ekstresi'!C88)</f>
      </c>
      <c r="E94" s="16">
        <f>IF($A94="","",'Şirket Ekstresi'!E88)</f>
      </c>
      <c r="F94" s="16">
        <f>IF($A94="","",IFERROR(VLOOKUP($A94,'Acente Kayıtları'!$A$2:$J$201,5,FALSE),""))</f>
      </c>
      <c r="G94" s="16">
        <f>IF(OR($A94="",F94=""),"",E94-F94)</f>
      </c>
      <c r="H94" s="16">
        <f>IF($A94="","",'Şirket Ekstresi'!G88)</f>
      </c>
      <c r="I94" s="16">
        <f>IF($A94="","",IFERROR(VLOOKUP($A94,'Acente Kayıtları'!$A$2:$J$201,7,FALSE),""))</f>
      </c>
      <c r="J94" s="16">
        <f>IF(OR($A94="",I94=""),"",H94-I94)</f>
      </c>
      <c r="K94" s="38">
        <f>IF($A94="","",IF(F94="","Yalnızca ekstrede",IF(AND(ROUND(E94-F94,2)=0,ROUND(H94-I94,2)=0),"Eşleşti",IF(ROUND(E94-F94,2)&lt;&gt;0,"Prim farkı","Komisyon farkı"))))</f>
      </c>
      <c r="L94" s="13"/>
      <c r="M94" s="13"/>
    </row>
    <row r="95" spans="1:13" x14ac:dyDescent="0.25">
      <c r="A95" s="37">
        <f>IF('Şirket Ekstresi'!A89="","",'Şirket Ekstresi'!A89)</f>
      </c>
      <c r="B95" s="13">
        <f>IF($A95="","","Şirket ekstresi")</f>
      </c>
      <c r="C95" s="13">
        <f>IF($A95="","",'Şirket Ekstresi'!B89)</f>
      </c>
      <c r="D95" s="13">
        <f>IF($A95="","",'Şirket Ekstresi'!C89)</f>
      </c>
      <c r="E95" s="16">
        <f>IF($A95="","",'Şirket Ekstresi'!E89)</f>
      </c>
      <c r="F95" s="16">
        <f>IF($A95="","",IFERROR(VLOOKUP($A95,'Acente Kayıtları'!$A$2:$J$201,5,FALSE),""))</f>
      </c>
      <c r="G95" s="16">
        <f>IF(OR($A95="",F95=""),"",E95-F95)</f>
      </c>
      <c r="H95" s="16">
        <f>IF($A95="","",'Şirket Ekstresi'!G89)</f>
      </c>
      <c r="I95" s="16">
        <f>IF($A95="","",IFERROR(VLOOKUP($A95,'Acente Kayıtları'!$A$2:$J$201,7,FALSE),""))</f>
      </c>
      <c r="J95" s="16">
        <f>IF(OR($A95="",I95=""),"",H95-I95)</f>
      </c>
      <c r="K95" s="38">
        <f>IF($A95="","",IF(F95="","Yalnızca ekstrede",IF(AND(ROUND(E95-F95,2)=0,ROUND(H95-I95,2)=0),"Eşleşti",IF(ROUND(E95-F95,2)&lt;&gt;0,"Prim farkı","Komisyon farkı"))))</f>
      </c>
      <c r="L95" s="13"/>
      <c r="M95" s="13"/>
    </row>
    <row r="96" spans="1:13" x14ac:dyDescent="0.25">
      <c r="A96" s="37">
        <f>IF('Şirket Ekstresi'!A90="","",'Şirket Ekstresi'!A90)</f>
      </c>
      <c r="B96" s="13">
        <f>IF($A96="","","Şirket ekstresi")</f>
      </c>
      <c r="C96" s="13">
        <f>IF($A96="","",'Şirket Ekstresi'!B90)</f>
      </c>
      <c r="D96" s="13">
        <f>IF($A96="","",'Şirket Ekstresi'!C90)</f>
      </c>
      <c r="E96" s="16">
        <f>IF($A96="","",'Şirket Ekstresi'!E90)</f>
      </c>
      <c r="F96" s="16">
        <f>IF($A96="","",IFERROR(VLOOKUP($A96,'Acente Kayıtları'!$A$2:$J$201,5,FALSE),""))</f>
      </c>
      <c r="G96" s="16">
        <f>IF(OR($A96="",F96=""),"",E96-F96)</f>
      </c>
      <c r="H96" s="16">
        <f>IF($A96="","",'Şirket Ekstresi'!G90)</f>
      </c>
      <c r="I96" s="16">
        <f>IF($A96="","",IFERROR(VLOOKUP($A96,'Acente Kayıtları'!$A$2:$J$201,7,FALSE),""))</f>
      </c>
      <c r="J96" s="16">
        <f>IF(OR($A96="",I96=""),"",H96-I96)</f>
      </c>
      <c r="K96" s="38">
        <f>IF($A96="","",IF(F96="","Yalnızca ekstrede",IF(AND(ROUND(E96-F96,2)=0,ROUND(H96-I96,2)=0),"Eşleşti",IF(ROUND(E96-F96,2)&lt;&gt;0,"Prim farkı","Komisyon farkı"))))</f>
      </c>
      <c r="L96" s="13"/>
      <c r="M96" s="13"/>
    </row>
    <row r="97" spans="1:13" x14ac:dyDescent="0.25">
      <c r="A97" s="37">
        <f>IF('Şirket Ekstresi'!A91="","",'Şirket Ekstresi'!A91)</f>
      </c>
      <c r="B97" s="13">
        <f>IF($A97="","","Şirket ekstresi")</f>
      </c>
      <c r="C97" s="13">
        <f>IF($A97="","",'Şirket Ekstresi'!B91)</f>
      </c>
      <c r="D97" s="13">
        <f>IF($A97="","",'Şirket Ekstresi'!C91)</f>
      </c>
      <c r="E97" s="16">
        <f>IF($A97="","",'Şirket Ekstresi'!E91)</f>
      </c>
      <c r="F97" s="16">
        <f>IF($A97="","",IFERROR(VLOOKUP($A97,'Acente Kayıtları'!$A$2:$J$201,5,FALSE),""))</f>
      </c>
      <c r="G97" s="16">
        <f>IF(OR($A97="",F97=""),"",E97-F97)</f>
      </c>
      <c r="H97" s="16">
        <f>IF($A97="","",'Şirket Ekstresi'!G91)</f>
      </c>
      <c r="I97" s="16">
        <f>IF($A97="","",IFERROR(VLOOKUP($A97,'Acente Kayıtları'!$A$2:$J$201,7,FALSE),""))</f>
      </c>
      <c r="J97" s="16">
        <f>IF(OR($A97="",I97=""),"",H97-I97)</f>
      </c>
      <c r="K97" s="38">
        <f>IF($A97="","",IF(F97="","Yalnızca ekstrede",IF(AND(ROUND(E97-F97,2)=0,ROUND(H97-I97,2)=0),"Eşleşti",IF(ROUND(E97-F97,2)&lt;&gt;0,"Prim farkı","Komisyon farkı"))))</f>
      </c>
      <c r="L97" s="13"/>
      <c r="M97" s="13"/>
    </row>
    <row r="98" spans="1:13" x14ac:dyDescent="0.25">
      <c r="A98" s="37">
        <f>IF('Şirket Ekstresi'!A92="","",'Şirket Ekstresi'!A92)</f>
      </c>
      <c r="B98" s="13">
        <f>IF($A98="","","Şirket ekstresi")</f>
      </c>
      <c r="C98" s="13">
        <f>IF($A98="","",'Şirket Ekstresi'!B92)</f>
      </c>
      <c r="D98" s="13">
        <f>IF($A98="","",'Şirket Ekstresi'!C92)</f>
      </c>
      <c r="E98" s="16">
        <f>IF($A98="","",'Şirket Ekstresi'!E92)</f>
      </c>
      <c r="F98" s="16">
        <f>IF($A98="","",IFERROR(VLOOKUP($A98,'Acente Kayıtları'!$A$2:$J$201,5,FALSE),""))</f>
      </c>
      <c r="G98" s="16">
        <f>IF(OR($A98="",F98=""),"",E98-F98)</f>
      </c>
      <c r="H98" s="16">
        <f>IF($A98="","",'Şirket Ekstresi'!G92)</f>
      </c>
      <c r="I98" s="16">
        <f>IF($A98="","",IFERROR(VLOOKUP($A98,'Acente Kayıtları'!$A$2:$J$201,7,FALSE),""))</f>
      </c>
      <c r="J98" s="16">
        <f>IF(OR($A98="",I98=""),"",H98-I98)</f>
      </c>
      <c r="K98" s="38">
        <f>IF($A98="","",IF(F98="","Yalnızca ekstrede",IF(AND(ROUND(E98-F98,2)=0,ROUND(H98-I98,2)=0),"Eşleşti",IF(ROUND(E98-F98,2)&lt;&gt;0,"Prim farkı","Komisyon farkı"))))</f>
      </c>
      <c r="L98" s="13"/>
      <c r="M98" s="13"/>
    </row>
    <row r="99" spans="1:13" x14ac:dyDescent="0.25">
      <c r="A99" s="37">
        <f>IF('Şirket Ekstresi'!A93="","",'Şirket Ekstresi'!A93)</f>
      </c>
      <c r="B99" s="13">
        <f>IF($A99="","","Şirket ekstresi")</f>
      </c>
      <c r="C99" s="13">
        <f>IF($A99="","",'Şirket Ekstresi'!B93)</f>
      </c>
      <c r="D99" s="13">
        <f>IF($A99="","",'Şirket Ekstresi'!C93)</f>
      </c>
      <c r="E99" s="16">
        <f>IF($A99="","",'Şirket Ekstresi'!E93)</f>
      </c>
      <c r="F99" s="16">
        <f>IF($A99="","",IFERROR(VLOOKUP($A99,'Acente Kayıtları'!$A$2:$J$201,5,FALSE),""))</f>
      </c>
      <c r="G99" s="16">
        <f>IF(OR($A99="",F99=""),"",E99-F99)</f>
      </c>
      <c r="H99" s="16">
        <f>IF($A99="","",'Şirket Ekstresi'!G93)</f>
      </c>
      <c r="I99" s="16">
        <f>IF($A99="","",IFERROR(VLOOKUP($A99,'Acente Kayıtları'!$A$2:$J$201,7,FALSE),""))</f>
      </c>
      <c r="J99" s="16">
        <f>IF(OR($A99="",I99=""),"",H99-I99)</f>
      </c>
      <c r="K99" s="38">
        <f>IF($A99="","",IF(F99="","Yalnızca ekstrede",IF(AND(ROUND(E99-F99,2)=0,ROUND(H99-I99,2)=0),"Eşleşti",IF(ROUND(E99-F99,2)&lt;&gt;0,"Prim farkı","Komisyon farkı"))))</f>
      </c>
      <c r="L99" s="13"/>
      <c r="M99" s="13"/>
    </row>
    <row r="100" spans="1:13" x14ac:dyDescent="0.25">
      <c r="A100" s="37">
        <f>IF('Şirket Ekstresi'!A94="","",'Şirket Ekstresi'!A94)</f>
      </c>
      <c r="B100" s="13">
        <f>IF($A100="","","Şirket ekstresi")</f>
      </c>
      <c r="C100" s="13">
        <f>IF($A100="","",'Şirket Ekstresi'!B94)</f>
      </c>
      <c r="D100" s="13">
        <f>IF($A100="","",'Şirket Ekstresi'!C94)</f>
      </c>
      <c r="E100" s="16">
        <f>IF($A100="","",'Şirket Ekstresi'!E94)</f>
      </c>
      <c r="F100" s="16">
        <f>IF($A100="","",IFERROR(VLOOKUP($A100,'Acente Kayıtları'!$A$2:$J$201,5,FALSE),""))</f>
      </c>
      <c r="G100" s="16">
        <f>IF(OR($A100="",F100=""),"",E100-F100)</f>
      </c>
      <c r="H100" s="16">
        <f>IF($A100="","",'Şirket Ekstresi'!G94)</f>
      </c>
      <c r="I100" s="16">
        <f>IF($A100="","",IFERROR(VLOOKUP($A100,'Acente Kayıtları'!$A$2:$J$201,7,FALSE),""))</f>
      </c>
      <c r="J100" s="16">
        <f>IF(OR($A100="",I100=""),"",H100-I100)</f>
      </c>
      <c r="K100" s="38">
        <f>IF($A100="","",IF(F100="","Yalnızca ekstrede",IF(AND(ROUND(E100-F100,2)=0,ROUND(H100-I100,2)=0),"Eşleşti",IF(ROUND(E100-F100,2)&lt;&gt;0,"Prim farkı","Komisyon farkı"))))</f>
      </c>
      <c r="L100" s="13"/>
      <c r="M100" s="13"/>
    </row>
    <row r="101" spans="1:13" x14ac:dyDescent="0.25">
      <c r="A101" s="37">
        <f>IF('Şirket Ekstresi'!A95="","",'Şirket Ekstresi'!A95)</f>
      </c>
      <c r="B101" s="13">
        <f>IF($A101="","","Şirket ekstresi")</f>
      </c>
      <c r="C101" s="13">
        <f>IF($A101="","",'Şirket Ekstresi'!B95)</f>
      </c>
      <c r="D101" s="13">
        <f>IF($A101="","",'Şirket Ekstresi'!C95)</f>
      </c>
      <c r="E101" s="16">
        <f>IF($A101="","",'Şirket Ekstresi'!E95)</f>
      </c>
      <c r="F101" s="16">
        <f>IF($A101="","",IFERROR(VLOOKUP($A101,'Acente Kayıtları'!$A$2:$J$201,5,FALSE),""))</f>
      </c>
      <c r="G101" s="16">
        <f>IF(OR($A101="",F101=""),"",E101-F101)</f>
      </c>
      <c r="H101" s="16">
        <f>IF($A101="","",'Şirket Ekstresi'!G95)</f>
      </c>
      <c r="I101" s="16">
        <f>IF($A101="","",IFERROR(VLOOKUP($A101,'Acente Kayıtları'!$A$2:$J$201,7,FALSE),""))</f>
      </c>
      <c r="J101" s="16">
        <f>IF(OR($A101="",I101=""),"",H101-I101)</f>
      </c>
      <c r="K101" s="38">
        <f>IF($A101="","",IF(F101="","Yalnızca ekstrede",IF(AND(ROUND(E101-F101,2)=0,ROUND(H101-I101,2)=0),"Eşleşti",IF(ROUND(E101-F101,2)&lt;&gt;0,"Prim farkı","Komisyon farkı"))))</f>
      </c>
      <c r="L101" s="13"/>
      <c r="M101" s="13"/>
    </row>
    <row r="102" spans="1:13" x14ac:dyDescent="0.25">
      <c r="A102" s="37">
        <f>IF('Şirket Ekstresi'!A96="","",'Şirket Ekstresi'!A96)</f>
      </c>
      <c r="B102" s="13">
        <f>IF($A102="","","Şirket ekstresi")</f>
      </c>
      <c r="C102" s="13">
        <f>IF($A102="","",'Şirket Ekstresi'!B96)</f>
      </c>
      <c r="D102" s="13">
        <f>IF($A102="","",'Şirket Ekstresi'!C96)</f>
      </c>
      <c r="E102" s="16">
        <f>IF($A102="","",'Şirket Ekstresi'!E96)</f>
      </c>
      <c r="F102" s="16">
        <f>IF($A102="","",IFERROR(VLOOKUP($A102,'Acente Kayıtları'!$A$2:$J$201,5,FALSE),""))</f>
      </c>
      <c r="G102" s="16">
        <f>IF(OR($A102="",F102=""),"",E102-F102)</f>
      </c>
      <c r="H102" s="16">
        <f>IF($A102="","",'Şirket Ekstresi'!G96)</f>
      </c>
      <c r="I102" s="16">
        <f>IF($A102="","",IFERROR(VLOOKUP($A102,'Acente Kayıtları'!$A$2:$J$201,7,FALSE),""))</f>
      </c>
      <c r="J102" s="16">
        <f>IF(OR($A102="",I102=""),"",H102-I102)</f>
      </c>
      <c r="K102" s="38">
        <f>IF($A102="","",IF(F102="","Yalnızca ekstrede",IF(AND(ROUND(E102-F102,2)=0,ROUND(H102-I102,2)=0),"Eşleşti",IF(ROUND(E102-F102,2)&lt;&gt;0,"Prim farkı","Komisyon farkı"))))</f>
      </c>
      <c r="L102" s="13"/>
      <c r="M102" s="13"/>
    </row>
    <row r="103" spans="1:13" x14ac:dyDescent="0.25">
      <c r="A103" s="37">
        <f>IF('Şirket Ekstresi'!A97="","",'Şirket Ekstresi'!A97)</f>
      </c>
      <c r="B103" s="13">
        <f>IF($A103="","","Şirket ekstresi")</f>
      </c>
      <c r="C103" s="13">
        <f>IF($A103="","",'Şirket Ekstresi'!B97)</f>
      </c>
      <c r="D103" s="13">
        <f>IF($A103="","",'Şirket Ekstresi'!C97)</f>
      </c>
      <c r="E103" s="16">
        <f>IF($A103="","",'Şirket Ekstresi'!E97)</f>
      </c>
      <c r="F103" s="16">
        <f>IF($A103="","",IFERROR(VLOOKUP($A103,'Acente Kayıtları'!$A$2:$J$201,5,FALSE),""))</f>
      </c>
      <c r="G103" s="16">
        <f>IF(OR($A103="",F103=""),"",E103-F103)</f>
      </c>
      <c r="H103" s="16">
        <f>IF($A103="","",'Şirket Ekstresi'!G97)</f>
      </c>
      <c r="I103" s="16">
        <f>IF($A103="","",IFERROR(VLOOKUP($A103,'Acente Kayıtları'!$A$2:$J$201,7,FALSE),""))</f>
      </c>
      <c r="J103" s="16">
        <f>IF(OR($A103="",I103=""),"",H103-I103)</f>
      </c>
      <c r="K103" s="38">
        <f>IF($A103="","",IF(F103="","Yalnızca ekstrede",IF(AND(ROUND(E103-F103,2)=0,ROUND(H103-I103,2)=0),"Eşleşti",IF(ROUND(E103-F103,2)&lt;&gt;0,"Prim farkı","Komisyon farkı"))))</f>
      </c>
      <c r="L103" s="13"/>
      <c r="M103" s="13"/>
    </row>
    <row r="104" spans="1:13" x14ac:dyDescent="0.25">
      <c r="A104" s="37">
        <f>IF('Şirket Ekstresi'!A98="","",'Şirket Ekstresi'!A98)</f>
      </c>
      <c r="B104" s="13">
        <f>IF($A104="","","Şirket ekstresi")</f>
      </c>
      <c r="C104" s="13">
        <f>IF($A104="","",'Şirket Ekstresi'!B98)</f>
      </c>
      <c r="D104" s="13">
        <f>IF($A104="","",'Şirket Ekstresi'!C98)</f>
      </c>
      <c r="E104" s="16">
        <f>IF($A104="","",'Şirket Ekstresi'!E98)</f>
      </c>
      <c r="F104" s="16">
        <f>IF($A104="","",IFERROR(VLOOKUP($A104,'Acente Kayıtları'!$A$2:$J$201,5,FALSE),""))</f>
      </c>
      <c r="G104" s="16">
        <f>IF(OR($A104="",F104=""),"",E104-F104)</f>
      </c>
      <c r="H104" s="16">
        <f>IF($A104="","",'Şirket Ekstresi'!G98)</f>
      </c>
      <c r="I104" s="16">
        <f>IF($A104="","",IFERROR(VLOOKUP($A104,'Acente Kayıtları'!$A$2:$J$201,7,FALSE),""))</f>
      </c>
      <c r="J104" s="16">
        <f>IF(OR($A104="",I104=""),"",H104-I104)</f>
      </c>
      <c r="K104" s="38">
        <f>IF($A104="","",IF(F104="","Yalnızca ekstrede",IF(AND(ROUND(E104-F104,2)=0,ROUND(H104-I104,2)=0),"Eşleşti",IF(ROUND(E104-F104,2)&lt;&gt;0,"Prim farkı","Komisyon farkı"))))</f>
      </c>
      <c r="L104" s="13"/>
      <c r="M104" s="13"/>
    </row>
    <row r="105" spans="1:13" x14ac:dyDescent="0.25">
      <c r="A105" s="37">
        <f>IF('Şirket Ekstresi'!A99="","",'Şirket Ekstresi'!A99)</f>
      </c>
      <c r="B105" s="13">
        <f>IF($A105="","","Şirket ekstresi")</f>
      </c>
      <c r="C105" s="13">
        <f>IF($A105="","",'Şirket Ekstresi'!B99)</f>
      </c>
      <c r="D105" s="13">
        <f>IF($A105="","",'Şirket Ekstresi'!C99)</f>
      </c>
      <c r="E105" s="16">
        <f>IF($A105="","",'Şirket Ekstresi'!E99)</f>
      </c>
      <c r="F105" s="16">
        <f>IF($A105="","",IFERROR(VLOOKUP($A105,'Acente Kayıtları'!$A$2:$J$201,5,FALSE),""))</f>
      </c>
      <c r="G105" s="16">
        <f>IF(OR($A105="",F105=""),"",E105-F105)</f>
      </c>
      <c r="H105" s="16">
        <f>IF($A105="","",'Şirket Ekstresi'!G99)</f>
      </c>
      <c r="I105" s="16">
        <f>IF($A105="","",IFERROR(VLOOKUP($A105,'Acente Kayıtları'!$A$2:$J$201,7,FALSE),""))</f>
      </c>
      <c r="J105" s="16">
        <f>IF(OR($A105="",I105=""),"",H105-I105)</f>
      </c>
      <c r="K105" s="38">
        <f>IF($A105="","",IF(F105="","Yalnızca ekstrede",IF(AND(ROUND(E105-F105,2)=0,ROUND(H105-I105,2)=0),"Eşleşti",IF(ROUND(E105-F105,2)&lt;&gt;0,"Prim farkı","Komisyon farkı"))))</f>
      </c>
      <c r="L105" s="13"/>
      <c r="M105" s="13"/>
    </row>
    <row r="106" spans="1:13" x14ac:dyDescent="0.25">
      <c r="A106" s="37">
        <f>IF('Şirket Ekstresi'!A100="","",'Şirket Ekstresi'!A100)</f>
      </c>
      <c r="B106" s="13">
        <f>IF($A106="","","Şirket ekstresi")</f>
      </c>
      <c r="C106" s="13">
        <f>IF($A106="","",'Şirket Ekstresi'!B100)</f>
      </c>
      <c r="D106" s="13">
        <f>IF($A106="","",'Şirket Ekstresi'!C100)</f>
      </c>
      <c r="E106" s="16">
        <f>IF($A106="","",'Şirket Ekstresi'!E100)</f>
      </c>
      <c r="F106" s="16">
        <f>IF($A106="","",IFERROR(VLOOKUP($A106,'Acente Kayıtları'!$A$2:$J$201,5,FALSE),""))</f>
      </c>
      <c r="G106" s="16">
        <f>IF(OR($A106="",F106=""),"",E106-F106)</f>
      </c>
      <c r="H106" s="16">
        <f>IF($A106="","",'Şirket Ekstresi'!G100)</f>
      </c>
      <c r="I106" s="16">
        <f>IF($A106="","",IFERROR(VLOOKUP($A106,'Acente Kayıtları'!$A$2:$J$201,7,FALSE),""))</f>
      </c>
      <c r="J106" s="16">
        <f>IF(OR($A106="",I106=""),"",H106-I106)</f>
      </c>
      <c r="K106" s="38">
        <f>IF($A106="","",IF(F106="","Yalnızca ekstrede",IF(AND(ROUND(E106-F106,2)=0,ROUND(H106-I106,2)=0),"Eşleşti",IF(ROUND(E106-F106,2)&lt;&gt;0,"Prim farkı","Komisyon farkı"))))</f>
      </c>
      <c r="L106" s="13"/>
      <c r="M106" s="13"/>
    </row>
    <row r="107" spans="1:13" x14ac:dyDescent="0.25">
      <c r="A107" s="37">
        <f>IF('Şirket Ekstresi'!A101="","",'Şirket Ekstresi'!A101)</f>
      </c>
      <c r="B107" s="13">
        <f>IF($A107="","","Şirket ekstresi")</f>
      </c>
      <c r="C107" s="13">
        <f>IF($A107="","",'Şirket Ekstresi'!B101)</f>
      </c>
      <c r="D107" s="13">
        <f>IF($A107="","",'Şirket Ekstresi'!C101)</f>
      </c>
      <c r="E107" s="16">
        <f>IF($A107="","",'Şirket Ekstresi'!E101)</f>
      </c>
      <c r="F107" s="16">
        <f>IF($A107="","",IFERROR(VLOOKUP($A107,'Acente Kayıtları'!$A$2:$J$201,5,FALSE),""))</f>
      </c>
      <c r="G107" s="16">
        <f>IF(OR($A107="",F107=""),"",E107-F107)</f>
      </c>
      <c r="H107" s="16">
        <f>IF($A107="","",'Şirket Ekstresi'!G101)</f>
      </c>
      <c r="I107" s="16">
        <f>IF($A107="","",IFERROR(VLOOKUP($A107,'Acente Kayıtları'!$A$2:$J$201,7,FALSE),""))</f>
      </c>
      <c r="J107" s="16">
        <f>IF(OR($A107="",I107=""),"",H107-I107)</f>
      </c>
      <c r="K107" s="38">
        <f>IF($A107="","",IF(F107="","Yalnızca ekstrede",IF(AND(ROUND(E107-F107,2)=0,ROUND(H107-I107,2)=0),"Eşleşti",IF(ROUND(E107-F107,2)&lt;&gt;0,"Prim farkı","Komisyon farkı"))))</f>
      </c>
      <c r="L107" s="13"/>
      <c r="M107" s="13"/>
    </row>
    <row r="108" spans="1:13" x14ac:dyDescent="0.25">
      <c r="A108" s="37">
        <f>IF('Şirket Ekstresi'!A102="","",'Şirket Ekstresi'!A102)</f>
      </c>
      <c r="B108" s="13">
        <f>IF($A108="","","Şirket ekstresi")</f>
      </c>
      <c r="C108" s="13">
        <f>IF($A108="","",'Şirket Ekstresi'!B102)</f>
      </c>
      <c r="D108" s="13">
        <f>IF($A108="","",'Şirket Ekstresi'!C102)</f>
      </c>
      <c r="E108" s="16">
        <f>IF($A108="","",'Şirket Ekstresi'!E102)</f>
      </c>
      <c r="F108" s="16">
        <f>IF($A108="","",IFERROR(VLOOKUP($A108,'Acente Kayıtları'!$A$2:$J$201,5,FALSE),""))</f>
      </c>
      <c r="G108" s="16">
        <f>IF(OR($A108="",F108=""),"",E108-F108)</f>
      </c>
      <c r="H108" s="16">
        <f>IF($A108="","",'Şirket Ekstresi'!G102)</f>
      </c>
      <c r="I108" s="16">
        <f>IF($A108="","",IFERROR(VLOOKUP($A108,'Acente Kayıtları'!$A$2:$J$201,7,FALSE),""))</f>
      </c>
      <c r="J108" s="16">
        <f>IF(OR($A108="",I108=""),"",H108-I108)</f>
      </c>
      <c r="K108" s="38">
        <f>IF($A108="","",IF(F108="","Yalnızca ekstrede",IF(AND(ROUND(E108-F108,2)=0,ROUND(H108-I108,2)=0),"Eşleşti",IF(ROUND(E108-F108,2)&lt;&gt;0,"Prim farkı","Komisyon farkı"))))</f>
      </c>
      <c r="L108" s="13"/>
      <c r="M108" s="13"/>
    </row>
    <row r="109" spans="1:13" x14ac:dyDescent="0.25">
      <c r="A109" s="37">
        <f>IF('Şirket Ekstresi'!A103="","",'Şirket Ekstresi'!A103)</f>
      </c>
      <c r="B109" s="13">
        <f>IF($A109="","","Şirket ekstresi")</f>
      </c>
      <c r="C109" s="13">
        <f>IF($A109="","",'Şirket Ekstresi'!B103)</f>
      </c>
      <c r="D109" s="13">
        <f>IF($A109="","",'Şirket Ekstresi'!C103)</f>
      </c>
      <c r="E109" s="16">
        <f>IF($A109="","",'Şirket Ekstresi'!E103)</f>
      </c>
      <c r="F109" s="16">
        <f>IF($A109="","",IFERROR(VLOOKUP($A109,'Acente Kayıtları'!$A$2:$J$201,5,FALSE),""))</f>
      </c>
      <c r="G109" s="16">
        <f>IF(OR($A109="",F109=""),"",E109-F109)</f>
      </c>
      <c r="H109" s="16">
        <f>IF($A109="","",'Şirket Ekstresi'!G103)</f>
      </c>
      <c r="I109" s="16">
        <f>IF($A109="","",IFERROR(VLOOKUP($A109,'Acente Kayıtları'!$A$2:$J$201,7,FALSE),""))</f>
      </c>
      <c r="J109" s="16">
        <f>IF(OR($A109="",I109=""),"",H109-I109)</f>
      </c>
      <c r="K109" s="38">
        <f>IF($A109="","",IF(F109="","Yalnızca ekstrede",IF(AND(ROUND(E109-F109,2)=0,ROUND(H109-I109,2)=0),"Eşleşti",IF(ROUND(E109-F109,2)&lt;&gt;0,"Prim farkı","Komisyon farkı"))))</f>
      </c>
      <c r="L109" s="13"/>
      <c r="M109" s="13"/>
    </row>
    <row r="110" spans="1:13" x14ac:dyDescent="0.25">
      <c r="A110" s="37">
        <f>IF('Şirket Ekstresi'!A104="","",'Şirket Ekstresi'!A104)</f>
      </c>
      <c r="B110" s="13">
        <f>IF($A110="","","Şirket ekstresi")</f>
      </c>
      <c r="C110" s="13">
        <f>IF($A110="","",'Şirket Ekstresi'!B104)</f>
      </c>
      <c r="D110" s="13">
        <f>IF($A110="","",'Şirket Ekstresi'!C104)</f>
      </c>
      <c r="E110" s="16">
        <f>IF($A110="","",'Şirket Ekstresi'!E104)</f>
      </c>
      <c r="F110" s="16">
        <f>IF($A110="","",IFERROR(VLOOKUP($A110,'Acente Kayıtları'!$A$2:$J$201,5,FALSE),""))</f>
      </c>
      <c r="G110" s="16">
        <f>IF(OR($A110="",F110=""),"",E110-F110)</f>
      </c>
      <c r="H110" s="16">
        <f>IF($A110="","",'Şirket Ekstresi'!G104)</f>
      </c>
      <c r="I110" s="16">
        <f>IF($A110="","",IFERROR(VLOOKUP($A110,'Acente Kayıtları'!$A$2:$J$201,7,FALSE),""))</f>
      </c>
      <c r="J110" s="16">
        <f>IF(OR($A110="",I110=""),"",H110-I110)</f>
      </c>
      <c r="K110" s="38">
        <f>IF($A110="","",IF(F110="","Yalnızca ekstrede",IF(AND(ROUND(E110-F110,2)=0,ROUND(H110-I110,2)=0),"Eşleşti",IF(ROUND(E110-F110,2)&lt;&gt;0,"Prim farkı","Komisyon farkı"))))</f>
      </c>
      <c r="L110" s="13"/>
      <c r="M110" s="13"/>
    </row>
    <row r="111" spans="1:13" x14ac:dyDescent="0.25">
      <c r="A111" s="37">
        <f>IF('Şirket Ekstresi'!A105="","",'Şirket Ekstresi'!A105)</f>
      </c>
      <c r="B111" s="13">
        <f>IF($A111="","","Şirket ekstresi")</f>
      </c>
      <c r="C111" s="13">
        <f>IF($A111="","",'Şirket Ekstresi'!B105)</f>
      </c>
      <c r="D111" s="13">
        <f>IF($A111="","",'Şirket Ekstresi'!C105)</f>
      </c>
      <c r="E111" s="16">
        <f>IF($A111="","",'Şirket Ekstresi'!E105)</f>
      </c>
      <c r="F111" s="16">
        <f>IF($A111="","",IFERROR(VLOOKUP($A111,'Acente Kayıtları'!$A$2:$J$201,5,FALSE),""))</f>
      </c>
      <c r="G111" s="16">
        <f>IF(OR($A111="",F111=""),"",E111-F111)</f>
      </c>
      <c r="H111" s="16">
        <f>IF($A111="","",'Şirket Ekstresi'!G105)</f>
      </c>
      <c r="I111" s="16">
        <f>IF($A111="","",IFERROR(VLOOKUP($A111,'Acente Kayıtları'!$A$2:$J$201,7,FALSE),""))</f>
      </c>
      <c r="J111" s="16">
        <f>IF(OR($A111="",I111=""),"",H111-I111)</f>
      </c>
      <c r="K111" s="38">
        <f>IF($A111="","",IF(F111="","Yalnızca ekstrede",IF(AND(ROUND(E111-F111,2)=0,ROUND(H111-I111,2)=0),"Eşleşti",IF(ROUND(E111-F111,2)&lt;&gt;0,"Prim farkı","Komisyon farkı"))))</f>
      </c>
      <c r="L111" s="13"/>
      <c r="M111" s="13"/>
    </row>
    <row r="112" spans="1:13" x14ac:dyDescent="0.25">
      <c r="A112" s="37">
        <f>IF('Şirket Ekstresi'!A106="","",'Şirket Ekstresi'!A106)</f>
      </c>
      <c r="B112" s="13">
        <f>IF($A112="","","Şirket ekstresi")</f>
      </c>
      <c r="C112" s="13">
        <f>IF($A112="","",'Şirket Ekstresi'!B106)</f>
      </c>
      <c r="D112" s="13">
        <f>IF($A112="","",'Şirket Ekstresi'!C106)</f>
      </c>
      <c r="E112" s="16">
        <f>IF($A112="","",'Şirket Ekstresi'!E106)</f>
      </c>
      <c r="F112" s="16">
        <f>IF($A112="","",IFERROR(VLOOKUP($A112,'Acente Kayıtları'!$A$2:$J$201,5,FALSE),""))</f>
      </c>
      <c r="G112" s="16">
        <f>IF(OR($A112="",F112=""),"",E112-F112)</f>
      </c>
      <c r="H112" s="16">
        <f>IF($A112="","",'Şirket Ekstresi'!G106)</f>
      </c>
      <c r="I112" s="16">
        <f>IF($A112="","",IFERROR(VLOOKUP($A112,'Acente Kayıtları'!$A$2:$J$201,7,FALSE),""))</f>
      </c>
      <c r="J112" s="16">
        <f>IF(OR($A112="",I112=""),"",H112-I112)</f>
      </c>
      <c r="K112" s="38">
        <f>IF($A112="","",IF(F112="","Yalnızca ekstrede",IF(AND(ROUND(E112-F112,2)=0,ROUND(H112-I112,2)=0),"Eşleşti",IF(ROUND(E112-F112,2)&lt;&gt;0,"Prim farkı","Komisyon farkı"))))</f>
      </c>
      <c r="L112" s="13"/>
      <c r="M112" s="13"/>
    </row>
    <row r="113" spans="1:13" x14ac:dyDescent="0.25">
      <c r="A113" s="37">
        <f>IF('Şirket Ekstresi'!A107="","",'Şirket Ekstresi'!A107)</f>
      </c>
      <c r="B113" s="13">
        <f>IF($A113="","","Şirket ekstresi")</f>
      </c>
      <c r="C113" s="13">
        <f>IF($A113="","",'Şirket Ekstresi'!B107)</f>
      </c>
      <c r="D113" s="13">
        <f>IF($A113="","",'Şirket Ekstresi'!C107)</f>
      </c>
      <c r="E113" s="16">
        <f>IF($A113="","",'Şirket Ekstresi'!E107)</f>
      </c>
      <c r="F113" s="16">
        <f>IF($A113="","",IFERROR(VLOOKUP($A113,'Acente Kayıtları'!$A$2:$J$201,5,FALSE),""))</f>
      </c>
      <c r="G113" s="16">
        <f>IF(OR($A113="",F113=""),"",E113-F113)</f>
      </c>
      <c r="H113" s="16">
        <f>IF($A113="","",'Şirket Ekstresi'!G107)</f>
      </c>
      <c r="I113" s="16">
        <f>IF($A113="","",IFERROR(VLOOKUP($A113,'Acente Kayıtları'!$A$2:$J$201,7,FALSE),""))</f>
      </c>
      <c r="J113" s="16">
        <f>IF(OR($A113="",I113=""),"",H113-I113)</f>
      </c>
      <c r="K113" s="38">
        <f>IF($A113="","",IF(F113="","Yalnızca ekstrede",IF(AND(ROUND(E113-F113,2)=0,ROUND(H113-I113,2)=0),"Eşleşti",IF(ROUND(E113-F113,2)&lt;&gt;0,"Prim farkı","Komisyon farkı"))))</f>
      </c>
      <c r="L113" s="13"/>
      <c r="M113" s="13"/>
    </row>
    <row r="114" spans="1:13" x14ac:dyDescent="0.25">
      <c r="A114" s="37">
        <f>IF('Şirket Ekstresi'!A108="","",'Şirket Ekstresi'!A108)</f>
      </c>
      <c r="B114" s="13">
        <f>IF($A114="","","Şirket ekstresi")</f>
      </c>
      <c r="C114" s="13">
        <f>IF($A114="","",'Şirket Ekstresi'!B108)</f>
      </c>
      <c r="D114" s="13">
        <f>IF($A114="","",'Şirket Ekstresi'!C108)</f>
      </c>
      <c r="E114" s="16">
        <f>IF($A114="","",'Şirket Ekstresi'!E108)</f>
      </c>
      <c r="F114" s="16">
        <f>IF($A114="","",IFERROR(VLOOKUP($A114,'Acente Kayıtları'!$A$2:$J$201,5,FALSE),""))</f>
      </c>
      <c r="G114" s="16">
        <f>IF(OR($A114="",F114=""),"",E114-F114)</f>
      </c>
      <c r="H114" s="16">
        <f>IF($A114="","",'Şirket Ekstresi'!G108)</f>
      </c>
      <c r="I114" s="16">
        <f>IF($A114="","",IFERROR(VLOOKUP($A114,'Acente Kayıtları'!$A$2:$J$201,7,FALSE),""))</f>
      </c>
      <c r="J114" s="16">
        <f>IF(OR($A114="",I114=""),"",H114-I114)</f>
      </c>
      <c r="K114" s="38">
        <f>IF($A114="","",IF(F114="","Yalnızca ekstrede",IF(AND(ROUND(E114-F114,2)=0,ROUND(H114-I114,2)=0),"Eşleşti",IF(ROUND(E114-F114,2)&lt;&gt;0,"Prim farkı","Komisyon farkı"))))</f>
      </c>
      <c r="L114" s="13"/>
      <c r="M114" s="13"/>
    </row>
    <row r="115" spans="1:13" x14ac:dyDescent="0.25">
      <c r="A115" s="37">
        <f>IF('Şirket Ekstresi'!A109="","",'Şirket Ekstresi'!A109)</f>
      </c>
      <c r="B115" s="13">
        <f>IF($A115="","","Şirket ekstresi")</f>
      </c>
      <c r="C115" s="13">
        <f>IF($A115="","",'Şirket Ekstresi'!B109)</f>
      </c>
      <c r="D115" s="13">
        <f>IF($A115="","",'Şirket Ekstresi'!C109)</f>
      </c>
      <c r="E115" s="16">
        <f>IF($A115="","",'Şirket Ekstresi'!E109)</f>
      </c>
      <c r="F115" s="16">
        <f>IF($A115="","",IFERROR(VLOOKUP($A115,'Acente Kayıtları'!$A$2:$J$201,5,FALSE),""))</f>
      </c>
      <c r="G115" s="16">
        <f>IF(OR($A115="",F115=""),"",E115-F115)</f>
      </c>
      <c r="H115" s="16">
        <f>IF($A115="","",'Şirket Ekstresi'!G109)</f>
      </c>
      <c r="I115" s="16">
        <f>IF($A115="","",IFERROR(VLOOKUP($A115,'Acente Kayıtları'!$A$2:$J$201,7,FALSE),""))</f>
      </c>
      <c r="J115" s="16">
        <f>IF(OR($A115="",I115=""),"",H115-I115)</f>
      </c>
      <c r="K115" s="38">
        <f>IF($A115="","",IF(F115="","Yalnızca ekstrede",IF(AND(ROUND(E115-F115,2)=0,ROUND(H115-I115,2)=0),"Eşleşti",IF(ROUND(E115-F115,2)&lt;&gt;0,"Prim farkı","Komisyon farkı"))))</f>
      </c>
      <c r="L115" s="13"/>
      <c r="M115" s="13"/>
    </row>
    <row r="116" spans="1:13" x14ac:dyDescent="0.25">
      <c r="A116" s="37">
        <f>IF('Şirket Ekstresi'!A110="","",'Şirket Ekstresi'!A110)</f>
      </c>
      <c r="B116" s="13">
        <f>IF($A116="","","Şirket ekstresi")</f>
      </c>
      <c r="C116" s="13">
        <f>IF($A116="","",'Şirket Ekstresi'!B110)</f>
      </c>
      <c r="D116" s="13">
        <f>IF($A116="","",'Şirket Ekstresi'!C110)</f>
      </c>
      <c r="E116" s="16">
        <f>IF($A116="","",'Şirket Ekstresi'!E110)</f>
      </c>
      <c r="F116" s="16">
        <f>IF($A116="","",IFERROR(VLOOKUP($A116,'Acente Kayıtları'!$A$2:$J$201,5,FALSE),""))</f>
      </c>
      <c r="G116" s="16">
        <f>IF(OR($A116="",F116=""),"",E116-F116)</f>
      </c>
      <c r="H116" s="16">
        <f>IF($A116="","",'Şirket Ekstresi'!G110)</f>
      </c>
      <c r="I116" s="16">
        <f>IF($A116="","",IFERROR(VLOOKUP($A116,'Acente Kayıtları'!$A$2:$J$201,7,FALSE),""))</f>
      </c>
      <c r="J116" s="16">
        <f>IF(OR($A116="",I116=""),"",H116-I116)</f>
      </c>
      <c r="K116" s="38">
        <f>IF($A116="","",IF(F116="","Yalnızca ekstrede",IF(AND(ROUND(E116-F116,2)=0,ROUND(H116-I116,2)=0),"Eşleşti",IF(ROUND(E116-F116,2)&lt;&gt;0,"Prim farkı","Komisyon farkı"))))</f>
      </c>
      <c r="L116" s="13"/>
      <c r="M116" s="13"/>
    </row>
    <row r="117" spans="1:13" x14ac:dyDescent="0.25">
      <c r="A117" s="37">
        <f>IF('Şirket Ekstresi'!A111="","",'Şirket Ekstresi'!A111)</f>
      </c>
      <c r="B117" s="13">
        <f>IF($A117="","","Şirket ekstresi")</f>
      </c>
      <c r="C117" s="13">
        <f>IF($A117="","",'Şirket Ekstresi'!B111)</f>
      </c>
      <c r="D117" s="13">
        <f>IF($A117="","",'Şirket Ekstresi'!C111)</f>
      </c>
      <c r="E117" s="16">
        <f>IF($A117="","",'Şirket Ekstresi'!E111)</f>
      </c>
      <c r="F117" s="16">
        <f>IF($A117="","",IFERROR(VLOOKUP($A117,'Acente Kayıtları'!$A$2:$J$201,5,FALSE),""))</f>
      </c>
      <c r="G117" s="16">
        <f>IF(OR($A117="",F117=""),"",E117-F117)</f>
      </c>
      <c r="H117" s="16">
        <f>IF($A117="","",'Şirket Ekstresi'!G111)</f>
      </c>
      <c r="I117" s="16">
        <f>IF($A117="","",IFERROR(VLOOKUP($A117,'Acente Kayıtları'!$A$2:$J$201,7,FALSE),""))</f>
      </c>
      <c r="J117" s="16">
        <f>IF(OR($A117="",I117=""),"",H117-I117)</f>
      </c>
      <c r="K117" s="38">
        <f>IF($A117="","",IF(F117="","Yalnızca ekstrede",IF(AND(ROUND(E117-F117,2)=0,ROUND(H117-I117,2)=0),"Eşleşti",IF(ROUND(E117-F117,2)&lt;&gt;0,"Prim farkı","Komisyon farkı"))))</f>
      </c>
      <c r="L117" s="13"/>
      <c r="M117" s="13"/>
    </row>
    <row r="118" spans="1:13" x14ac:dyDescent="0.25">
      <c r="A118" s="37">
        <f>IF('Şirket Ekstresi'!A112="","",'Şirket Ekstresi'!A112)</f>
      </c>
      <c r="B118" s="13">
        <f>IF($A118="","","Şirket ekstresi")</f>
      </c>
      <c r="C118" s="13">
        <f>IF($A118="","",'Şirket Ekstresi'!B112)</f>
      </c>
      <c r="D118" s="13">
        <f>IF($A118="","",'Şirket Ekstresi'!C112)</f>
      </c>
      <c r="E118" s="16">
        <f>IF($A118="","",'Şirket Ekstresi'!E112)</f>
      </c>
      <c r="F118" s="16">
        <f>IF($A118="","",IFERROR(VLOOKUP($A118,'Acente Kayıtları'!$A$2:$J$201,5,FALSE),""))</f>
      </c>
      <c r="G118" s="16">
        <f>IF(OR($A118="",F118=""),"",E118-F118)</f>
      </c>
      <c r="H118" s="16">
        <f>IF($A118="","",'Şirket Ekstresi'!G112)</f>
      </c>
      <c r="I118" s="16">
        <f>IF($A118="","",IFERROR(VLOOKUP($A118,'Acente Kayıtları'!$A$2:$J$201,7,FALSE),""))</f>
      </c>
      <c r="J118" s="16">
        <f>IF(OR($A118="",I118=""),"",H118-I118)</f>
      </c>
      <c r="K118" s="38">
        <f>IF($A118="","",IF(F118="","Yalnızca ekstrede",IF(AND(ROUND(E118-F118,2)=0,ROUND(H118-I118,2)=0),"Eşleşti",IF(ROUND(E118-F118,2)&lt;&gt;0,"Prim farkı","Komisyon farkı"))))</f>
      </c>
      <c r="L118" s="13"/>
      <c r="M118" s="13"/>
    </row>
    <row r="119" spans="1:13" x14ac:dyDescent="0.25">
      <c r="A119" s="37">
        <f>IF('Şirket Ekstresi'!A113="","",'Şirket Ekstresi'!A113)</f>
      </c>
      <c r="B119" s="13">
        <f>IF($A119="","","Şirket ekstresi")</f>
      </c>
      <c r="C119" s="13">
        <f>IF($A119="","",'Şirket Ekstresi'!B113)</f>
      </c>
      <c r="D119" s="13">
        <f>IF($A119="","",'Şirket Ekstresi'!C113)</f>
      </c>
      <c r="E119" s="16">
        <f>IF($A119="","",'Şirket Ekstresi'!E113)</f>
      </c>
      <c r="F119" s="16">
        <f>IF($A119="","",IFERROR(VLOOKUP($A119,'Acente Kayıtları'!$A$2:$J$201,5,FALSE),""))</f>
      </c>
      <c r="G119" s="16">
        <f>IF(OR($A119="",F119=""),"",E119-F119)</f>
      </c>
      <c r="H119" s="16">
        <f>IF($A119="","",'Şirket Ekstresi'!G113)</f>
      </c>
      <c r="I119" s="16">
        <f>IF($A119="","",IFERROR(VLOOKUP($A119,'Acente Kayıtları'!$A$2:$J$201,7,FALSE),""))</f>
      </c>
      <c r="J119" s="16">
        <f>IF(OR($A119="",I119=""),"",H119-I119)</f>
      </c>
      <c r="K119" s="38">
        <f>IF($A119="","",IF(F119="","Yalnızca ekstrede",IF(AND(ROUND(E119-F119,2)=0,ROUND(H119-I119,2)=0),"Eşleşti",IF(ROUND(E119-F119,2)&lt;&gt;0,"Prim farkı","Komisyon farkı"))))</f>
      </c>
      <c r="L119" s="13"/>
      <c r="M119" s="13"/>
    </row>
    <row r="120" spans="1:13" x14ac:dyDescent="0.25">
      <c r="A120" s="37">
        <f>IF('Şirket Ekstresi'!A114="","",'Şirket Ekstresi'!A114)</f>
      </c>
      <c r="B120" s="13">
        <f>IF($A120="","","Şirket ekstresi")</f>
      </c>
      <c r="C120" s="13">
        <f>IF($A120="","",'Şirket Ekstresi'!B114)</f>
      </c>
      <c r="D120" s="13">
        <f>IF($A120="","",'Şirket Ekstresi'!C114)</f>
      </c>
      <c r="E120" s="16">
        <f>IF($A120="","",'Şirket Ekstresi'!E114)</f>
      </c>
      <c r="F120" s="16">
        <f>IF($A120="","",IFERROR(VLOOKUP($A120,'Acente Kayıtları'!$A$2:$J$201,5,FALSE),""))</f>
      </c>
      <c r="G120" s="16">
        <f>IF(OR($A120="",F120=""),"",E120-F120)</f>
      </c>
      <c r="H120" s="16">
        <f>IF($A120="","",'Şirket Ekstresi'!G114)</f>
      </c>
      <c r="I120" s="16">
        <f>IF($A120="","",IFERROR(VLOOKUP($A120,'Acente Kayıtları'!$A$2:$J$201,7,FALSE),""))</f>
      </c>
      <c r="J120" s="16">
        <f>IF(OR($A120="",I120=""),"",H120-I120)</f>
      </c>
      <c r="K120" s="38">
        <f>IF($A120="","",IF(F120="","Yalnızca ekstrede",IF(AND(ROUND(E120-F120,2)=0,ROUND(H120-I120,2)=0),"Eşleşti",IF(ROUND(E120-F120,2)&lt;&gt;0,"Prim farkı","Komisyon farkı"))))</f>
      </c>
      <c r="L120" s="13"/>
      <c r="M120" s="13"/>
    </row>
    <row r="121" spans="1:13" x14ac:dyDescent="0.25">
      <c r="A121" s="37">
        <f>IF('Şirket Ekstresi'!A115="","",'Şirket Ekstresi'!A115)</f>
      </c>
      <c r="B121" s="13">
        <f>IF($A121="","","Şirket ekstresi")</f>
      </c>
      <c r="C121" s="13">
        <f>IF($A121="","",'Şirket Ekstresi'!B115)</f>
      </c>
      <c r="D121" s="13">
        <f>IF($A121="","",'Şirket Ekstresi'!C115)</f>
      </c>
      <c r="E121" s="16">
        <f>IF($A121="","",'Şirket Ekstresi'!E115)</f>
      </c>
      <c r="F121" s="16">
        <f>IF($A121="","",IFERROR(VLOOKUP($A121,'Acente Kayıtları'!$A$2:$J$201,5,FALSE),""))</f>
      </c>
      <c r="G121" s="16">
        <f>IF(OR($A121="",F121=""),"",E121-F121)</f>
      </c>
      <c r="H121" s="16">
        <f>IF($A121="","",'Şirket Ekstresi'!G115)</f>
      </c>
      <c r="I121" s="16">
        <f>IF($A121="","",IFERROR(VLOOKUP($A121,'Acente Kayıtları'!$A$2:$J$201,7,FALSE),""))</f>
      </c>
      <c r="J121" s="16">
        <f>IF(OR($A121="",I121=""),"",H121-I121)</f>
      </c>
      <c r="K121" s="38">
        <f>IF($A121="","",IF(F121="","Yalnızca ekstrede",IF(AND(ROUND(E121-F121,2)=0,ROUND(H121-I121,2)=0),"Eşleşti",IF(ROUND(E121-F121,2)&lt;&gt;0,"Prim farkı","Komisyon farkı"))))</f>
      </c>
      <c r="L121" s="13"/>
      <c r="M121" s="13"/>
    </row>
    <row r="122" spans="1:13" x14ac:dyDescent="0.25">
      <c r="A122" s="37">
        <f>IF('Şirket Ekstresi'!A116="","",'Şirket Ekstresi'!A116)</f>
      </c>
      <c r="B122" s="13">
        <f>IF($A122="","","Şirket ekstresi")</f>
      </c>
      <c r="C122" s="13">
        <f>IF($A122="","",'Şirket Ekstresi'!B116)</f>
      </c>
      <c r="D122" s="13">
        <f>IF($A122="","",'Şirket Ekstresi'!C116)</f>
      </c>
      <c r="E122" s="16">
        <f>IF($A122="","",'Şirket Ekstresi'!E116)</f>
      </c>
      <c r="F122" s="16">
        <f>IF($A122="","",IFERROR(VLOOKUP($A122,'Acente Kayıtları'!$A$2:$J$201,5,FALSE),""))</f>
      </c>
      <c r="G122" s="16">
        <f>IF(OR($A122="",F122=""),"",E122-F122)</f>
      </c>
      <c r="H122" s="16">
        <f>IF($A122="","",'Şirket Ekstresi'!G116)</f>
      </c>
      <c r="I122" s="16">
        <f>IF($A122="","",IFERROR(VLOOKUP($A122,'Acente Kayıtları'!$A$2:$J$201,7,FALSE),""))</f>
      </c>
      <c r="J122" s="16">
        <f>IF(OR($A122="",I122=""),"",H122-I122)</f>
      </c>
      <c r="K122" s="38">
        <f>IF($A122="","",IF(F122="","Yalnızca ekstrede",IF(AND(ROUND(E122-F122,2)=0,ROUND(H122-I122,2)=0),"Eşleşti",IF(ROUND(E122-F122,2)&lt;&gt;0,"Prim farkı","Komisyon farkı"))))</f>
      </c>
      <c r="L122" s="13"/>
      <c r="M122" s="13"/>
    </row>
    <row r="123" spans="1:13" x14ac:dyDescent="0.25">
      <c r="A123" s="37">
        <f>IF('Şirket Ekstresi'!A117="","",'Şirket Ekstresi'!A117)</f>
      </c>
      <c r="B123" s="13">
        <f>IF($A123="","","Şirket ekstresi")</f>
      </c>
      <c r="C123" s="13">
        <f>IF($A123="","",'Şirket Ekstresi'!B117)</f>
      </c>
      <c r="D123" s="13">
        <f>IF($A123="","",'Şirket Ekstresi'!C117)</f>
      </c>
      <c r="E123" s="16">
        <f>IF($A123="","",'Şirket Ekstresi'!E117)</f>
      </c>
      <c r="F123" s="16">
        <f>IF($A123="","",IFERROR(VLOOKUP($A123,'Acente Kayıtları'!$A$2:$J$201,5,FALSE),""))</f>
      </c>
      <c r="G123" s="16">
        <f>IF(OR($A123="",F123=""),"",E123-F123)</f>
      </c>
      <c r="H123" s="16">
        <f>IF($A123="","",'Şirket Ekstresi'!G117)</f>
      </c>
      <c r="I123" s="16">
        <f>IF($A123="","",IFERROR(VLOOKUP($A123,'Acente Kayıtları'!$A$2:$J$201,7,FALSE),""))</f>
      </c>
      <c r="J123" s="16">
        <f>IF(OR($A123="",I123=""),"",H123-I123)</f>
      </c>
      <c r="K123" s="38">
        <f>IF($A123="","",IF(F123="","Yalnızca ekstrede",IF(AND(ROUND(E123-F123,2)=0,ROUND(H123-I123,2)=0),"Eşleşti",IF(ROUND(E123-F123,2)&lt;&gt;0,"Prim farkı","Komisyon farkı"))))</f>
      </c>
      <c r="L123" s="13"/>
      <c r="M123" s="13"/>
    </row>
    <row r="124" spans="1:13" x14ac:dyDescent="0.25">
      <c r="A124" s="37">
        <f>IF('Şirket Ekstresi'!A118="","",'Şirket Ekstresi'!A118)</f>
      </c>
      <c r="B124" s="13">
        <f>IF($A124="","","Şirket ekstresi")</f>
      </c>
      <c r="C124" s="13">
        <f>IF($A124="","",'Şirket Ekstresi'!B118)</f>
      </c>
      <c r="D124" s="13">
        <f>IF($A124="","",'Şirket Ekstresi'!C118)</f>
      </c>
      <c r="E124" s="16">
        <f>IF($A124="","",'Şirket Ekstresi'!E118)</f>
      </c>
      <c r="F124" s="16">
        <f>IF($A124="","",IFERROR(VLOOKUP($A124,'Acente Kayıtları'!$A$2:$J$201,5,FALSE),""))</f>
      </c>
      <c r="G124" s="16">
        <f>IF(OR($A124="",F124=""),"",E124-F124)</f>
      </c>
      <c r="H124" s="16">
        <f>IF($A124="","",'Şirket Ekstresi'!G118)</f>
      </c>
      <c r="I124" s="16">
        <f>IF($A124="","",IFERROR(VLOOKUP($A124,'Acente Kayıtları'!$A$2:$J$201,7,FALSE),""))</f>
      </c>
      <c r="J124" s="16">
        <f>IF(OR($A124="",I124=""),"",H124-I124)</f>
      </c>
      <c r="K124" s="38">
        <f>IF($A124="","",IF(F124="","Yalnızca ekstrede",IF(AND(ROUND(E124-F124,2)=0,ROUND(H124-I124,2)=0),"Eşleşti",IF(ROUND(E124-F124,2)&lt;&gt;0,"Prim farkı","Komisyon farkı"))))</f>
      </c>
      <c r="L124" s="13"/>
      <c r="M124" s="13"/>
    </row>
    <row r="125" spans="1:13" x14ac:dyDescent="0.25">
      <c r="A125" s="37">
        <f>IF('Şirket Ekstresi'!A119="","",'Şirket Ekstresi'!A119)</f>
      </c>
      <c r="B125" s="13">
        <f>IF($A125="","","Şirket ekstresi")</f>
      </c>
      <c r="C125" s="13">
        <f>IF($A125="","",'Şirket Ekstresi'!B119)</f>
      </c>
      <c r="D125" s="13">
        <f>IF($A125="","",'Şirket Ekstresi'!C119)</f>
      </c>
      <c r="E125" s="16">
        <f>IF($A125="","",'Şirket Ekstresi'!E119)</f>
      </c>
      <c r="F125" s="16">
        <f>IF($A125="","",IFERROR(VLOOKUP($A125,'Acente Kayıtları'!$A$2:$J$201,5,FALSE),""))</f>
      </c>
      <c r="G125" s="16">
        <f>IF(OR($A125="",F125=""),"",E125-F125)</f>
      </c>
      <c r="H125" s="16">
        <f>IF($A125="","",'Şirket Ekstresi'!G119)</f>
      </c>
      <c r="I125" s="16">
        <f>IF($A125="","",IFERROR(VLOOKUP($A125,'Acente Kayıtları'!$A$2:$J$201,7,FALSE),""))</f>
      </c>
      <c r="J125" s="16">
        <f>IF(OR($A125="",I125=""),"",H125-I125)</f>
      </c>
      <c r="K125" s="38">
        <f>IF($A125="","",IF(F125="","Yalnızca ekstrede",IF(AND(ROUND(E125-F125,2)=0,ROUND(H125-I125,2)=0),"Eşleşti",IF(ROUND(E125-F125,2)&lt;&gt;0,"Prim farkı","Komisyon farkı"))))</f>
      </c>
      <c r="L125" s="13"/>
      <c r="M125" s="13"/>
    </row>
    <row r="126" spans="1:13" x14ac:dyDescent="0.25">
      <c r="A126" s="37">
        <f>IF('Şirket Ekstresi'!A120="","",'Şirket Ekstresi'!A120)</f>
      </c>
      <c r="B126" s="13">
        <f>IF($A126="","","Şirket ekstresi")</f>
      </c>
      <c r="C126" s="13">
        <f>IF($A126="","",'Şirket Ekstresi'!B120)</f>
      </c>
      <c r="D126" s="13">
        <f>IF($A126="","",'Şirket Ekstresi'!C120)</f>
      </c>
      <c r="E126" s="16">
        <f>IF($A126="","",'Şirket Ekstresi'!E120)</f>
      </c>
      <c r="F126" s="16">
        <f>IF($A126="","",IFERROR(VLOOKUP($A126,'Acente Kayıtları'!$A$2:$J$201,5,FALSE),""))</f>
      </c>
      <c r="G126" s="16">
        <f>IF(OR($A126="",F126=""),"",E126-F126)</f>
      </c>
      <c r="H126" s="16">
        <f>IF($A126="","",'Şirket Ekstresi'!G120)</f>
      </c>
      <c r="I126" s="16">
        <f>IF($A126="","",IFERROR(VLOOKUP($A126,'Acente Kayıtları'!$A$2:$J$201,7,FALSE),""))</f>
      </c>
      <c r="J126" s="16">
        <f>IF(OR($A126="",I126=""),"",H126-I126)</f>
      </c>
      <c r="K126" s="38">
        <f>IF($A126="","",IF(F126="","Yalnızca ekstrede",IF(AND(ROUND(E126-F126,2)=0,ROUND(H126-I126,2)=0),"Eşleşti",IF(ROUND(E126-F126,2)&lt;&gt;0,"Prim farkı","Komisyon farkı"))))</f>
      </c>
      <c r="L126" s="13"/>
      <c r="M126" s="13"/>
    </row>
    <row r="127" spans="1:13" x14ac:dyDescent="0.25">
      <c r="A127" s="37">
        <f>IF('Şirket Ekstresi'!A121="","",'Şirket Ekstresi'!A121)</f>
      </c>
      <c r="B127" s="13">
        <f>IF($A127="","","Şirket ekstresi")</f>
      </c>
      <c r="C127" s="13">
        <f>IF($A127="","",'Şirket Ekstresi'!B121)</f>
      </c>
      <c r="D127" s="13">
        <f>IF($A127="","",'Şirket Ekstresi'!C121)</f>
      </c>
      <c r="E127" s="16">
        <f>IF($A127="","",'Şirket Ekstresi'!E121)</f>
      </c>
      <c r="F127" s="16">
        <f>IF($A127="","",IFERROR(VLOOKUP($A127,'Acente Kayıtları'!$A$2:$J$201,5,FALSE),""))</f>
      </c>
      <c r="G127" s="16">
        <f>IF(OR($A127="",F127=""),"",E127-F127)</f>
      </c>
      <c r="H127" s="16">
        <f>IF($A127="","",'Şirket Ekstresi'!G121)</f>
      </c>
      <c r="I127" s="16">
        <f>IF($A127="","",IFERROR(VLOOKUP($A127,'Acente Kayıtları'!$A$2:$J$201,7,FALSE),""))</f>
      </c>
      <c r="J127" s="16">
        <f>IF(OR($A127="",I127=""),"",H127-I127)</f>
      </c>
      <c r="K127" s="38">
        <f>IF($A127="","",IF(F127="","Yalnızca ekstrede",IF(AND(ROUND(E127-F127,2)=0,ROUND(H127-I127,2)=0),"Eşleşti",IF(ROUND(E127-F127,2)&lt;&gt;0,"Prim farkı","Komisyon farkı"))))</f>
      </c>
      <c r="L127" s="13"/>
      <c r="M127" s="13"/>
    </row>
    <row r="128" spans="1:13" x14ac:dyDescent="0.25">
      <c r="A128" s="37">
        <f>IF('Şirket Ekstresi'!A122="","",'Şirket Ekstresi'!A122)</f>
      </c>
      <c r="B128" s="13">
        <f>IF($A128="","","Şirket ekstresi")</f>
      </c>
      <c r="C128" s="13">
        <f>IF($A128="","",'Şirket Ekstresi'!B122)</f>
      </c>
      <c r="D128" s="13">
        <f>IF($A128="","",'Şirket Ekstresi'!C122)</f>
      </c>
      <c r="E128" s="16">
        <f>IF($A128="","",'Şirket Ekstresi'!E122)</f>
      </c>
      <c r="F128" s="16">
        <f>IF($A128="","",IFERROR(VLOOKUP($A128,'Acente Kayıtları'!$A$2:$J$201,5,FALSE),""))</f>
      </c>
      <c r="G128" s="16">
        <f>IF(OR($A128="",F128=""),"",E128-F128)</f>
      </c>
      <c r="H128" s="16">
        <f>IF($A128="","",'Şirket Ekstresi'!G122)</f>
      </c>
      <c r="I128" s="16">
        <f>IF($A128="","",IFERROR(VLOOKUP($A128,'Acente Kayıtları'!$A$2:$J$201,7,FALSE),""))</f>
      </c>
      <c r="J128" s="16">
        <f>IF(OR($A128="",I128=""),"",H128-I128)</f>
      </c>
      <c r="K128" s="38">
        <f>IF($A128="","",IF(F128="","Yalnızca ekstrede",IF(AND(ROUND(E128-F128,2)=0,ROUND(H128-I128,2)=0),"Eşleşti",IF(ROUND(E128-F128,2)&lt;&gt;0,"Prim farkı","Komisyon farkı"))))</f>
      </c>
      <c r="L128" s="13"/>
      <c r="M128" s="13"/>
    </row>
    <row r="129" spans="1:13" x14ac:dyDescent="0.25">
      <c r="A129" s="37">
        <f>IF('Şirket Ekstresi'!A123="","",'Şirket Ekstresi'!A123)</f>
      </c>
      <c r="B129" s="13">
        <f>IF($A129="","","Şirket ekstresi")</f>
      </c>
      <c r="C129" s="13">
        <f>IF($A129="","",'Şirket Ekstresi'!B123)</f>
      </c>
      <c r="D129" s="13">
        <f>IF($A129="","",'Şirket Ekstresi'!C123)</f>
      </c>
      <c r="E129" s="16">
        <f>IF($A129="","",'Şirket Ekstresi'!E123)</f>
      </c>
      <c r="F129" s="16">
        <f>IF($A129="","",IFERROR(VLOOKUP($A129,'Acente Kayıtları'!$A$2:$J$201,5,FALSE),""))</f>
      </c>
      <c r="G129" s="16">
        <f>IF(OR($A129="",F129=""),"",E129-F129)</f>
      </c>
      <c r="H129" s="16">
        <f>IF($A129="","",'Şirket Ekstresi'!G123)</f>
      </c>
      <c r="I129" s="16">
        <f>IF($A129="","",IFERROR(VLOOKUP($A129,'Acente Kayıtları'!$A$2:$J$201,7,FALSE),""))</f>
      </c>
      <c r="J129" s="16">
        <f>IF(OR($A129="",I129=""),"",H129-I129)</f>
      </c>
      <c r="K129" s="38">
        <f>IF($A129="","",IF(F129="","Yalnızca ekstrede",IF(AND(ROUND(E129-F129,2)=0,ROUND(H129-I129,2)=0),"Eşleşti",IF(ROUND(E129-F129,2)&lt;&gt;0,"Prim farkı","Komisyon farkı"))))</f>
      </c>
      <c r="L129" s="13"/>
      <c r="M129" s="13"/>
    </row>
    <row r="130" spans="1:13" x14ac:dyDescent="0.25">
      <c r="A130" s="37">
        <f>IF('Şirket Ekstresi'!A124="","",'Şirket Ekstresi'!A124)</f>
      </c>
      <c r="B130" s="13">
        <f>IF($A130="","","Şirket ekstresi")</f>
      </c>
      <c r="C130" s="13">
        <f>IF($A130="","",'Şirket Ekstresi'!B124)</f>
      </c>
      <c r="D130" s="13">
        <f>IF($A130="","",'Şirket Ekstresi'!C124)</f>
      </c>
      <c r="E130" s="16">
        <f>IF($A130="","",'Şirket Ekstresi'!E124)</f>
      </c>
      <c r="F130" s="16">
        <f>IF($A130="","",IFERROR(VLOOKUP($A130,'Acente Kayıtları'!$A$2:$J$201,5,FALSE),""))</f>
      </c>
      <c r="G130" s="16">
        <f>IF(OR($A130="",F130=""),"",E130-F130)</f>
      </c>
      <c r="H130" s="16">
        <f>IF($A130="","",'Şirket Ekstresi'!G124)</f>
      </c>
      <c r="I130" s="16">
        <f>IF($A130="","",IFERROR(VLOOKUP($A130,'Acente Kayıtları'!$A$2:$J$201,7,FALSE),""))</f>
      </c>
      <c r="J130" s="16">
        <f>IF(OR($A130="",I130=""),"",H130-I130)</f>
      </c>
      <c r="K130" s="38">
        <f>IF($A130="","",IF(F130="","Yalnızca ekstrede",IF(AND(ROUND(E130-F130,2)=0,ROUND(H130-I130,2)=0),"Eşleşti",IF(ROUND(E130-F130,2)&lt;&gt;0,"Prim farkı","Komisyon farkı"))))</f>
      </c>
      <c r="L130" s="13"/>
      <c r="M130" s="13"/>
    </row>
    <row r="131" spans="1:13" x14ac:dyDescent="0.25">
      <c r="A131" s="37">
        <f>IF('Şirket Ekstresi'!A125="","",'Şirket Ekstresi'!A125)</f>
      </c>
      <c r="B131" s="13">
        <f>IF($A131="","","Şirket ekstresi")</f>
      </c>
      <c r="C131" s="13">
        <f>IF($A131="","",'Şirket Ekstresi'!B125)</f>
      </c>
      <c r="D131" s="13">
        <f>IF($A131="","",'Şirket Ekstresi'!C125)</f>
      </c>
      <c r="E131" s="16">
        <f>IF($A131="","",'Şirket Ekstresi'!E125)</f>
      </c>
      <c r="F131" s="16">
        <f>IF($A131="","",IFERROR(VLOOKUP($A131,'Acente Kayıtları'!$A$2:$J$201,5,FALSE),""))</f>
      </c>
      <c r="G131" s="16">
        <f>IF(OR($A131="",F131=""),"",E131-F131)</f>
      </c>
      <c r="H131" s="16">
        <f>IF($A131="","",'Şirket Ekstresi'!G125)</f>
      </c>
      <c r="I131" s="16">
        <f>IF($A131="","",IFERROR(VLOOKUP($A131,'Acente Kayıtları'!$A$2:$J$201,7,FALSE),""))</f>
      </c>
      <c r="J131" s="16">
        <f>IF(OR($A131="",I131=""),"",H131-I131)</f>
      </c>
      <c r="K131" s="38">
        <f>IF($A131="","",IF(F131="","Yalnızca ekstrede",IF(AND(ROUND(E131-F131,2)=0,ROUND(H131-I131,2)=0),"Eşleşti",IF(ROUND(E131-F131,2)&lt;&gt;0,"Prim farkı","Komisyon farkı"))))</f>
      </c>
      <c r="L131" s="13"/>
      <c r="M131" s="13"/>
    </row>
    <row r="132" spans="1:13" x14ac:dyDescent="0.25">
      <c r="A132" s="37">
        <f>IF('Şirket Ekstresi'!A126="","",'Şirket Ekstresi'!A126)</f>
      </c>
      <c r="B132" s="13">
        <f>IF($A132="","","Şirket ekstresi")</f>
      </c>
      <c r="C132" s="13">
        <f>IF($A132="","",'Şirket Ekstresi'!B126)</f>
      </c>
      <c r="D132" s="13">
        <f>IF($A132="","",'Şirket Ekstresi'!C126)</f>
      </c>
      <c r="E132" s="16">
        <f>IF($A132="","",'Şirket Ekstresi'!E126)</f>
      </c>
      <c r="F132" s="16">
        <f>IF($A132="","",IFERROR(VLOOKUP($A132,'Acente Kayıtları'!$A$2:$J$201,5,FALSE),""))</f>
      </c>
      <c r="G132" s="16">
        <f>IF(OR($A132="",F132=""),"",E132-F132)</f>
      </c>
      <c r="H132" s="16">
        <f>IF($A132="","",'Şirket Ekstresi'!G126)</f>
      </c>
      <c r="I132" s="16">
        <f>IF($A132="","",IFERROR(VLOOKUP($A132,'Acente Kayıtları'!$A$2:$J$201,7,FALSE),""))</f>
      </c>
      <c r="J132" s="16">
        <f>IF(OR($A132="",I132=""),"",H132-I132)</f>
      </c>
      <c r="K132" s="38">
        <f>IF($A132="","",IF(F132="","Yalnızca ekstrede",IF(AND(ROUND(E132-F132,2)=0,ROUND(H132-I132,2)=0),"Eşleşti",IF(ROUND(E132-F132,2)&lt;&gt;0,"Prim farkı","Komisyon farkı"))))</f>
      </c>
      <c r="L132" s="13"/>
      <c r="M132" s="13"/>
    </row>
    <row r="133" spans="1:13" x14ac:dyDescent="0.25">
      <c r="A133" s="37">
        <f>IF('Şirket Ekstresi'!A127="","",'Şirket Ekstresi'!A127)</f>
      </c>
      <c r="B133" s="13">
        <f>IF($A133="","","Şirket ekstresi")</f>
      </c>
      <c r="C133" s="13">
        <f>IF($A133="","",'Şirket Ekstresi'!B127)</f>
      </c>
      <c r="D133" s="13">
        <f>IF($A133="","",'Şirket Ekstresi'!C127)</f>
      </c>
      <c r="E133" s="16">
        <f>IF($A133="","",'Şirket Ekstresi'!E127)</f>
      </c>
      <c r="F133" s="16">
        <f>IF($A133="","",IFERROR(VLOOKUP($A133,'Acente Kayıtları'!$A$2:$J$201,5,FALSE),""))</f>
      </c>
      <c r="G133" s="16">
        <f>IF(OR($A133="",F133=""),"",E133-F133)</f>
      </c>
      <c r="H133" s="16">
        <f>IF($A133="","",'Şirket Ekstresi'!G127)</f>
      </c>
      <c r="I133" s="16">
        <f>IF($A133="","",IFERROR(VLOOKUP($A133,'Acente Kayıtları'!$A$2:$J$201,7,FALSE),""))</f>
      </c>
      <c r="J133" s="16">
        <f>IF(OR($A133="",I133=""),"",H133-I133)</f>
      </c>
      <c r="K133" s="38">
        <f>IF($A133="","",IF(F133="","Yalnızca ekstrede",IF(AND(ROUND(E133-F133,2)=0,ROUND(H133-I133,2)=0),"Eşleşti",IF(ROUND(E133-F133,2)&lt;&gt;0,"Prim farkı","Komisyon farkı"))))</f>
      </c>
      <c r="L133" s="13"/>
      <c r="M133" s="13"/>
    </row>
    <row r="134" spans="1:13" x14ac:dyDescent="0.25">
      <c r="A134" s="37">
        <f>IF('Şirket Ekstresi'!A128="","",'Şirket Ekstresi'!A128)</f>
      </c>
      <c r="B134" s="13">
        <f>IF($A134="","","Şirket ekstresi")</f>
      </c>
      <c r="C134" s="13">
        <f>IF($A134="","",'Şirket Ekstresi'!B128)</f>
      </c>
      <c r="D134" s="13">
        <f>IF($A134="","",'Şirket Ekstresi'!C128)</f>
      </c>
      <c r="E134" s="16">
        <f>IF($A134="","",'Şirket Ekstresi'!E128)</f>
      </c>
      <c r="F134" s="16">
        <f>IF($A134="","",IFERROR(VLOOKUP($A134,'Acente Kayıtları'!$A$2:$J$201,5,FALSE),""))</f>
      </c>
      <c r="G134" s="16">
        <f>IF(OR($A134="",F134=""),"",E134-F134)</f>
      </c>
      <c r="H134" s="16">
        <f>IF($A134="","",'Şirket Ekstresi'!G128)</f>
      </c>
      <c r="I134" s="16">
        <f>IF($A134="","",IFERROR(VLOOKUP($A134,'Acente Kayıtları'!$A$2:$J$201,7,FALSE),""))</f>
      </c>
      <c r="J134" s="16">
        <f>IF(OR($A134="",I134=""),"",H134-I134)</f>
      </c>
      <c r="K134" s="38">
        <f>IF($A134="","",IF(F134="","Yalnızca ekstrede",IF(AND(ROUND(E134-F134,2)=0,ROUND(H134-I134,2)=0),"Eşleşti",IF(ROUND(E134-F134,2)&lt;&gt;0,"Prim farkı","Komisyon farkı"))))</f>
      </c>
      <c r="L134" s="13"/>
      <c r="M134" s="13"/>
    </row>
    <row r="135" spans="1:13" x14ac:dyDescent="0.25">
      <c r="A135" s="37">
        <f>IF('Şirket Ekstresi'!A129="","",'Şirket Ekstresi'!A129)</f>
      </c>
      <c r="B135" s="13">
        <f>IF($A135="","","Şirket ekstresi")</f>
      </c>
      <c r="C135" s="13">
        <f>IF($A135="","",'Şirket Ekstresi'!B129)</f>
      </c>
      <c r="D135" s="13">
        <f>IF($A135="","",'Şirket Ekstresi'!C129)</f>
      </c>
      <c r="E135" s="16">
        <f>IF($A135="","",'Şirket Ekstresi'!E129)</f>
      </c>
      <c r="F135" s="16">
        <f>IF($A135="","",IFERROR(VLOOKUP($A135,'Acente Kayıtları'!$A$2:$J$201,5,FALSE),""))</f>
      </c>
      <c r="G135" s="16">
        <f>IF(OR($A135="",F135=""),"",E135-F135)</f>
      </c>
      <c r="H135" s="16">
        <f>IF($A135="","",'Şirket Ekstresi'!G129)</f>
      </c>
      <c r="I135" s="16">
        <f>IF($A135="","",IFERROR(VLOOKUP($A135,'Acente Kayıtları'!$A$2:$J$201,7,FALSE),""))</f>
      </c>
      <c r="J135" s="16">
        <f>IF(OR($A135="",I135=""),"",H135-I135)</f>
      </c>
      <c r="K135" s="38">
        <f>IF($A135="","",IF(F135="","Yalnızca ekstrede",IF(AND(ROUND(E135-F135,2)=0,ROUND(H135-I135,2)=0),"Eşleşti",IF(ROUND(E135-F135,2)&lt;&gt;0,"Prim farkı","Komisyon farkı"))))</f>
      </c>
      <c r="L135" s="13"/>
      <c r="M135" s="13"/>
    </row>
    <row r="136" spans="1:13" x14ac:dyDescent="0.25">
      <c r="A136" s="37">
        <f>IF('Şirket Ekstresi'!A130="","",'Şirket Ekstresi'!A130)</f>
      </c>
      <c r="B136" s="13">
        <f>IF($A136="","","Şirket ekstresi")</f>
      </c>
      <c r="C136" s="13">
        <f>IF($A136="","",'Şirket Ekstresi'!B130)</f>
      </c>
      <c r="D136" s="13">
        <f>IF($A136="","",'Şirket Ekstresi'!C130)</f>
      </c>
      <c r="E136" s="16">
        <f>IF($A136="","",'Şirket Ekstresi'!E130)</f>
      </c>
      <c r="F136" s="16">
        <f>IF($A136="","",IFERROR(VLOOKUP($A136,'Acente Kayıtları'!$A$2:$J$201,5,FALSE),""))</f>
      </c>
      <c r="G136" s="16">
        <f>IF(OR($A136="",F136=""),"",E136-F136)</f>
      </c>
      <c r="H136" s="16">
        <f>IF($A136="","",'Şirket Ekstresi'!G130)</f>
      </c>
      <c r="I136" s="16">
        <f>IF($A136="","",IFERROR(VLOOKUP($A136,'Acente Kayıtları'!$A$2:$J$201,7,FALSE),""))</f>
      </c>
      <c r="J136" s="16">
        <f>IF(OR($A136="",I136=""),"",H136-I136)</f>
      </c>
      <c r="K136" s="38">
        <f>IF($A136="","",IF(F136="","Yalnızca ekstrede",IF(AND(ROUND(E136-F136,2)=0,ROUND(H136-I136,2)=0),"Eşleşti",IF(ROUND(E136-F136,2)&lt;&gt;0,"Prim farkı","Komisyon farkı"))))</f>
      </c>
      <c r="L136" s="13"/>
      <c r="M136" s="13"/>
    </row>
    <row r="137" spans="1:13" x14ac:dyDescent="0.25">
      <c r="A137" s="37">
        <f>IF('Şirket Ekstresi'!A131="","",'Şirket Ekstresi'!A131)</f>
      </c>
      <c r="B137" s="13">
        <f>IF($A137="","","Şirket ekstresi")</f>
      </c>
      <c r="C137" s="13">
        <f>IF($A137="","",'Şirket Ekstresi'!B131)</f>
      </c>
      <c r="D137" s="13">
        <f>IF($A137="","",'Şirket Ekstresi'!C131)</f>
      </c>
      <c r="E137" s="16">
        <f>IF($A137="","",'Şirket Ekstresi'!E131)</f>
      </c>
      <c r="F137" s="16">
        <f>IF($A137="","",IFERROR(VLOOKUP($A137,'Acente Kayıtları'!$A$2:$J$201,5,FALSE),""))</f>
      </c>
      <c r="G137" s="16">
        <f>IF(OR($A137="",F137=""),"",E137-F137)</f>
      </c>
      <c r="H137" s="16">
        <f>IF($A137="","",'Şirket Ekstresi'!G131)</f>
      </c>
      <c r="I137" s="16">
        <f>IF($A137="","",IFERROR(VLOOKUP($A137,'Acente Kayıtları'!$A$2:$J$201,7,FALSE),""))</f>
      </c>
      <c r="J137" s="16">
        <f>IF(OR($A137="",I137=""),"",H137-I137)</f>
      </c>
      <c r="K137" s="38">
        <f>IF($A137="","",IF(F137="","Yalnızca ekstrede",IF(AND(ROUND(E137-F137,2)=0,ROUND(H137-I137,2)=0),"Eşleşti",IF(ROUND(E137-F137,2)&lt;&gt;0,"Prim farkı","Komisyon farkı"))))</f>
      </c>
      <c r="L137" s="13"/>
      <c r="M137" s="13"/>
    </row>
    <row r="138" spans="1:13" x14ac:dyDescent="0.25">
      <c r="A138" s="37">
        <f>IF('Şirket Ekstresi'!A132="","",'Şirket Ekstresi'!A132)</f>
      </c>
      <c r="B138" s="13">
        <f>IF($A138="","","Şirket ekstresi")</f>
      </c>
      <c r="C138" s="13">
        <f>IF($A138="","",'Şirket Ekstresi'!B132)</f>
      </c>
      <c r="D138" s="13">
        <f>IF($A138="","",'Şirket Ekstresi'!C132)</f>
      </c>
      <c r="E138" s="16">
        <f>IF($A138="","",'Şirket Ekstresi'!E132)</f>
      </c>
      <c r="F138" s="16">
        <f>IF($A138="","",IFERROR(VLOOKUP($A138,'Acente Kayıtları'!$A$2:$J$201,5,FALSE),""))</f>
      </c>
      <c r="G138" s="16">
        <f>IF(OR($A138="",F138=""),"",E138-F138)</f>
      </c>
      <c r="H138" s="16">
        <f>IF($A138="","",'Şirket Ekstresi'!G132)</f>
      </c>
      <c r="I138" s="16">
        <f>IF($A138="","",IFERROR(VLOOKUP($A138,'Acente Kayıtları'!$A$2:$J$201,7,FALSE),""))</f>
      </c>
      <c r="J138" s="16">
        <f>IF(OR($A138="",I138=""),"",H138-I138)</f>
      </c>
      <c r="K138" s="38">
        <f>IF($A138="","",IF(F138="","Yalnızca ekstrede",IF(AND(ROUND(E138-F138,2)=0,ROUND(H138-I138,2)=0),"Eşleşti",IF(ROUND(E138-F138,2)&lt;&gt;0,"Prim farkı","Komisyon farkı"))))</f>
      </c>
      <c r="L138" s="13"/>
      <c r="M138" s="13"/>
    </row>
    <row r="139" spans="1:13" x14ac:dyDescent="0.25">
      <c r="A139" s="37">
        <f>IF('Şirket Ekstresi'!A133="","",'Şirket Ekstresi'!A133)</f>
      </c>
      <c r="B139" s="13">
        <f>IF($A139="","","Şirket ekstresi")</f>
      </c>
      <c r="C139" s="13">
        <f>IF($A139="","",'Şirket Ekstresi'!B133)</f>
      </c>
      <c r="D139" s="13">
        <f>IF($A139="","",'Şirket Ekstresi'!C133)</f>
      </c>
      <c r="E139" s="16">
        <f>IF($A139="","",'Şirket Ekstresi'!E133)</f>
      </c>
      <c r="F139" s="16">
        <f>IF($A139="","",IFERROR(VLOOKUP($A139,'Acente Kayıtları'!$A$2:$J$201,5,FALSE),""))</f>
      </c>
      <c r="G139" s="16">
        <f>IF(OR($A139="",F139=""),"",E139-F139)</f>
      </c>
      <c r="H139" s="16">
        <f>IF($A139="","",'Şirket Ekstresi'!G133)</f>
      </c>
      <c r="I139" s="16">
        <f>IF($A139="","",IFERROR(VLOOKUP($A139,'Acente Kayıtları'!$A$2:$J$201,7,FALSE),""))</f>
      </c>
      <c r="J139" s="16">
        <f>IF(OR($A139="",I139=""),"",H139-I139)</f>
      </c>
      <c r="K139" s="38">
        <f>IF($A139="","",IF(F139="","Yalnızca ekstrede",IF(AND(ROUND(E139-F139,2)=0,ROUND(H139-I139,2)=0),"Eşleşti",IF(ROUND(E139-F139,2)&lt;&gt;0,"Prim farkı","Komisyon farkı"))))</f>
      </c>
      <c r="L139" s="13"/>
      <c r="M139" s="13"/>
    </row>
    <row r="140" spans="1:13" x14ac:dyDescent="0.25">
      <c r="A140" s="37">
        <f>IF('Şirket Ekstresi'!A134="","",'Şirket Ekstresi'!A134)</f>
      </c>
      <c r="B140" s="13">
        <f>IF($A140="","","Şirket ekstresi")</f>
      </c>
      <c r="C140" s="13">
        <f>IF($A140="","",'Şirket Ekstresi'!B134)</f>
      </c>
      <c r="D140" s="13">
        <f>IF($A140="","",'Şirket Ekstresi'!C134)</f>
      </c>
      <c r="E140" s="16">
        <f>IF($A140="","",'Şirket Ekstresi'!E134)</f>
      </c>
      <c r="F140" s="16">
        <f>IF($A140="","",IFERROR(VLOOKUP($A140,'Acente Kayıtları'!$A$2:$J$201,5,FALSE),""))</f>
      </c>
      <c r="G140" s="16">
        <f>IF(OR($A140="",F140=""),"",E140-F140)</f>
      </c>
      <c r="H140" s="16">
        <f>IF($A140="","",'Şirket Ekstresi'!G134)</f>
      </c>
      <c r="I140" s="16">
        <f>IF($A140="","",IFERROR(VLOOKUP($A140,'Acente Kayıtları'!$A$2:$J$201,7,FALSE),""))</f>
      </c>
      <c r="J140" s="16">
        <f>IF(OR($A140="",I140=""),"",H140-I140)</f>
      </c>
      <c r="K140" s="38">
        <f>IF($A140="","",IF(F140="","Yalnızca ekstrede",IF(AND(ROUND(E140-F140,2)=0,ROUND(H140-I140,2)=0),"Eşleşti",IF(ROUND(E140-F140,2)&lt;&gt;0,"Prim farkı","Komisyon farkı"))))</f>
      </c>
      <c r="L140" s="13"/>
      <c r="M140" s="13"/>
    </row>
    <row r="141" spans="1:13" x14ac:dyDescent="0.25">
      <c r="A141" s="37">
        <f>IF('Şirket Ekstresi'!A135="","",'Şirket Ekstresi'!A135)</f>
      </c>
      <c r="B141" s="13">
        <f>IF($A141="","","Şirket ekstresi")</f>
      </c>
      <c r="C141" s="13">
        <f>IF($A141="","",'Şirket Ekstresi'!B135)</f>
      </c>
      <c r="D141" s="13">
        <f>IF($A141="","",'Şirket Ekstresi'!C135)</f>
      </c>
      <c r="E141" s="16">
        <f>IF($A141="","",'Şirket Ekstresi'!E135)</f>
      </c>
      <c r="F141" s="16">
        <f>IF($A141="","",IFERROR(VLOOKUP($A141,'Acente Kayıtları'!$A$2:$J$201,5,FALSE),""))</f>
      </c>
      <c r="G141" s="16">
        <f>IF(OR($A141="",F141=""),"",E141-F141)</f>
      </c>
      <c r="H141" s="16">
        <f>IF($A141="","",'Şirket Ekstresi'!G135)</f>
      </c>
      <c r="I141" s="16">
        <f>IF($A141="","",IFERROR(VLOOKUP($A141,'Acente Kayıtları'!$A$2:$J$201,7,FALSE),""))</f>
      </c>
      <c r="J141" s="16">
        <f>IF(OR($A141="",I141=""),"",H141-I141)</f>
      </c>
      <c r="K141" s="38">
        <f>IF($A141="","",IF(F141="","Yalnızca ekstrede",IF(AND(ROUND(E141-F141,2)=0,ROUND(H141-I141,2)=0),"Eşleşti",IF(ROUND(E141-F141,2)&lt;&gt;0,"Prim farkı","Komisyon farkı"))))</f>
      </c>
      <c r="L141" s="13"/>
      <c r="M141" s="13"/>
    </row>
    <row r="142" spans="1:13" x14ac:dyDescent="0.25">
      <c r="A142" s="37">
        <f>IF('Şirket Ekstresi'!A136="","",'Şirket Ekstresi'!A136)</f>
      </c>
      <c r="B142" s="13">
        <f>IF($A142="","","Şirket ekstresi")</f>
      </c>
      <c r="C142" s="13">
        <f>IF($A142="","",'Şirket Ekstresi'!B136)</f>
      </c>
      <c r="D142" s="13">
        <f>IF($A142="","",'Şirket Ekstresi'!C136)</f>
      </c>
      <c r="E142" s="16">
        <f>IF($A142="","",'Şirket Ekstresi'!E136)</f>
      </c>
      <c r="F142" s="16">
        <f>IF($A142="","",IFERROR(VLOOKUP($A142,'Acente Kayıtları'!$A$2:$J$201,5,FALSE),""))</f>
      </c>
      <c r="G142" s="16">
        <f>IF(OR($A142="",F142=""),"",E142-F142)</f>
      </c>
      <c r="H142" s="16">
        <f>IF($A142="","",'Şirket Ekstresi'!G136)</f>
      </c>
      <c r="I142" s="16">
        <f>IF($A142="","",IFERROR(VLOOKUP($A142,'Acente Kayıtları'!$A$2:$J$201,7,FALSE),""))</f>
      </c>
      <c r="J142" s="16">
        <f>IF(OR($A142="",I142=""),"",H142-I142)</f>
      </c>
      <c r="K142" s="38">
        <f>IF($A142="","",IF(F142="","Yalnızca ekstrede",IF(AND(ROUND(E142-F142,2)=0,ROUND(H142-I142,2)=0),"Eşleşti",IF(ROUND(E142-F142,2)&lt;&gt;0,"Prim farkı","Komisyon farkı"))))</f>
      </c>
      <c r="L142" s="13"/>
      <c r="M142" s="13"/>
    </row>
    <row r="143" spans="1:13" x14ac:dyDescent="0.25">
      <c r="A143" s="37">
        <f>IF('Şirket Ekstresi'!A137="","",'Şirket Ekstresi'!A137)</f>
      </c>
      <c r="B143" s="13">
        <f>IF($A143="","","Şirket ekstresi")</f>
      </c>
      <c r="C143" s="13">
        <f>IF($A143="","",'Şirket Ekstresi'!B137)</f>
      </c>
      <c r="D143" s="13">
        <f>IF($A143="","",'Şirket Ekstresi'!C137)</f>
      </c>
      <c r="E143" s="16">
        <f>IF($A143="","",'Şirket Ekstresi'!E137)</f>
      </c>
      <c r="F143" s="16">
        <f>IF($A143="","",IFERROR(VLOOKUP($A143,'Acente Kayıtları'!$A$2:$J$201,5,FALSE),""))</f>
      </c>
      <c r="G143" s="16">
        <f>IF(OR($A143="",F143=""),"",E143-F143)</f>
      </c>
      <c r="H143" s="16">
        <f>IF($A143="","",'Şirket Ekstresi'!G137)</f>
      </c>
      <c r="I143" s="16">
        <f>IF($A143="","",IFERROR(VLOOKUP($A143,'Acente Kayıtları'!$A$2:$J$201,7,FALSE),""))</f>
      </c>
      <c r="J143" s="16">
        <f>IF(OR($A143="",I143=""),"",H143-I143)</f>
      </c>
      <c r="K143" s="38">
        <f>IF($A143="","",IF(F143="","Yalnızca ekstrede",IF(AND(ROUND(E143-F143,2)=0,ROUND(H143-I143,2)=0),"Eşleşti",IF(ROUND(E143-F143,2)&lt;&gt;0,"Prim farkı","Komisyon farkı"))))</f>
      </c>
      <c r="L143" s="13"/>
      <c r="M143" s="13"/>
    </row>
    <row r="144" spans="1:13" x14ac:dyDescent="0.25">
      <c r="A144" s="37">
        <f>IF('Şirket Ekstresi'!A138="","",'Şirket Ekstresi'!A138)</f>
      </c>
      <c r="B144" s="13">
        <f>IF($A144="","","Şirket ekstresi")</f>
      </c>
      <c r="C144" s="13">
        <f>IF($A144="","",'Şirket Ekstresi'!B138)</f>
      </c>
      <c r="D144" s="13">
        <f>IF($A144="","",'Şirket Ekstresi'!C138)</f>
      </c>
      <c r="E144" s="16">
        <f>IF($A144="","",'Şirket Ekstresi'!E138)</f>
      </c>
      <c r="F144" s="16">
        <f>IF($A144="","",IFERROR(VLOOKUP($A144,'Acente Kayıtları'!$A$2:$J$201,5,FALSE),""))</f>
      </c>
      <c r="G144" s="16">
        <f>IF(OR($A144="",F144=""),"",E144-F144)</f>
      </c>
      <c r="H144" s="16">
        <f>IF($A144="","",'Şirket Ekstresi'!G138)</f>
      </c>
      <c r="I144" s="16">
        <f>IF($A144="","",IFERROR(VLOOKUP($A144,'Acente Kayıtları'!$A$2:$J$201,7,FALSE),""))</f>
      </c>
      <c r="J144" s="16">
        <f>IF(OR($A144="",I144=""),"",H144-I144)</f>
      </c>
      <c r="K144" s="38">
        <f>IF($A144="","",IF(F144="","Yalnızca ekstrede",IF(AND(ROUND(E144-F144,2)=0,ROUND(H144-I144,2)=0),"Eşleşti",IF(ROUND(E144-F144,2)&lt;&gt;0,"Prim farkı","Komisyon farkı"))))</f>
      </c>
      <c r="L144" s="13"/>
      <c r="M144" s="13"/>
    </row>
    <row r="145" spans="1:13" x14ac:dyDescent="0.25">
      <c r="A145" s="37">
        <f>IF('Şirket Ekstresi'!A139="","",'Şirket Ekstresi'!A139)</f>
      </c>
      <c r="B145" s="13">
        <f>IF($A145="","","Şirket ekstresi")</f>
      </c>
      <c r="C145" s="13">
        <f>IF($A145="","",'Şirket Ekstresi'!B139)</f>
      </c>
      <c r="D145" s="13">
        <f>IF($A145="","",'Şirket Ekstresi'!C139)</f>
      </c>
      <c r="E145" s="16">
        <f>IF($A145="","",'Şirket Ekstresi'!E139)</f>
      </c>
      <c r="F145" s="16">
        <f>IF($A145="","",IFERROR(VLOOKUP($A145,'Acente Kayıtları'!$A$2:$J$201,5,FALSE),""))</f>
      </c>
      <c r="G145" s="16">
        <f>IF(OR($A145="",F145=""),"",E145-F145)</f>
      </c>
      <c r="H145" s="16">
        <f>IF($A145="","",'Şirket Ekstresi'!G139)</f>
      </c>
      <c r="I145" s="16">
        <f>IF($A145="","",IFERROR(VLOOKUP($A145,'Acente Kayıtları'!$A$2:$J$201,7,FALSE),""))</f>
      </c>
      <c r="J145" s="16">
        <f>IF(OR($A145="",I145=""),"",H145-I145)</f>
      </c>
      <c r="K145" s="38">
        <f>IF($A145="","",IF(F145="","Yalnızca ekstrede",IF(AND(ROUND(E145-F145,2)=0,ROUND(H145-I145,2)=0),"Eşleşti",IF(ROUND(E145-F145,2)&lt;&gt;0,"Prim farkı","Komisyon farkı"))))</f>
      </c>
      <c r="L145" s="13"/>
      <c r="M145" s="13"/>
    </row>
    <row r="146" spans="1:13" x14ac:dyDescent="0.25">
      <c r="A146" s="37">
        <f>IF('Şirket Ekstresi'!A140="","",'Şirket Ekstresi'!A140)</f>
      </c>
      <c r="B146" s="13">
        <f>IF($A146="","","Şirket ekstresi")</f>
      </c>
      <c r="C146" s="13">
        <f>IF($A146="","",'Şirket Ekstresi'!B140)</f>
      </c>
      <c r="D146" s="13">
        <f>IF($A146="","",'Şirket Ekstresi'!C140)</f>
      </c>
      <c r="E146" s="16">
        <f>IF($A146="","",'Şirket Ekstresi'!E140)</f>
      </c>
      <c r="F146" s="16">
        <f>IF($A146="","",IFERROR(VLOOKUP($A146,'Acente Kayıtları'!$A$2:$J$201,5,FALSE),""))</f>
      </c>
      <c r="G146" s="16">
        <f>IF(OR($A146="",F146=""),"",E146-F146)</f>
      </c>
      <c r="H146" s="16">
        <f>IF($A146="","",'Şirket Ekstresi'!G140)</f>
      </c>
      <c r="I146" s="16">
        <f>IF($A146="","",IFERROR(VLOOKUP($A146,'Acente Kayıtları'!$A$2:$J$201,7,FALSE),""))</f>
      </c>
      <c r="J146" s="16">
        <f>IF(OR($A146="",I146=""),"",H146-I146)</f>
      </c>
      <c r="K146" s="38">
        <f>IF($A146="","",IF(F146="","Yalnızca ekstrede",IF(AND(ROUND(E146-F146,2)=0,ROUND(H146-I146,2)=0),"Eşleşti",IF(ROUND(E146-F146,2)&lt;&gt;0,"Prim farkı","Komisyon farkı"))))</f>
      </c>
      <c r="L146" s="13"/>
      <c r="M146" s="13"/>
    </row>
    <row r="147" spans="1:13" x14ac:dyDescent="0.25">
      <c r="A147" s="37">
        <f>IF('Şirket Ekstresi'!A141="","",'Şirket Ekstresi'!A141)</f>
      </c>
      <c r="B147" s="13">
        <f>IF($A147="","","Şirket ekstresi")</f>
      </c>
      <c r="C147" s="13">
        <f>IF($A147="","",'Şirket Ekstresi'!B141)</f>
      </c>
      <c r="D147" s="13">
        <f>IF($A147="","",'Şirket Ekstresi'!C141)</f>
      </c>
      <c r="E147" s="16">
        <f>IF($A147="","",'Şirket Ekstresi'!E141)</f>
      </c>
      <c r="F147" s="16">
        <f>IF($A147="","",IFERROR(VLOOKUP($A147,'Acente Kayıtları'!$A$2:$J$201,5,FALSE),""))</f>
      </c>
      <c r="G147" s="16">
        <f>IF(OR($A147="",F147=""),"",E147-F147)</f>
      </c>
      <c r="H147" s="16">
        <f>IF($A147="","",'Şirket Ekstresi'!G141)</f>
      </c>
      <c r="I147" s="16">
        <f>IF($A147="","",IFERROR(VLOOKUP($A147,'Acente Kayıtları'!$A$2:$J$201,7,FALSE),""))</f>
      </c>
      <c r="J147" s="16">
        <f>IF(OR($A147="",I147=""),"",H147-I147)</f>
      </c>
      <c r="K147" s="38">
        <f>IF($A147="","",IF(F147="","Yalnızca ekstrede",IF(AND(ROUND(E147-F147,2)=0,ROUND(H147-I147,2)=0),"Eşleşti",IF(ROUND(E147-F147,2)&lt;&gt;0,"Prim farkı","Komisyon farkı"))))</f>
      </c>
      <c r="L147" s="13"/>
      <c r="M147" s="13"/>
    </row>
    <row r="148" spans="1:13" x14ac:dyDescent="0.25">
      <c r="A148" s="37">
        <f>IF('Şirket Ekstresi'!A142="","",'Şirket Ekstresi'!A142)</f>
      </c>
      <c r="B148" s="13">
        <f>IF($A148="","","Şirket ekstresi")</f>
      </c>
      <c r="C148" s="13">
        <f>IF($A148="","",'Şirket Ekstresi'!B142)</f>
      </c>
      <c r="D148" s="13">
        <f>IF($A148="","",'Şirket Ekstresi'!C142)</f>
      </c>
      <c r="E148" s="16">
        <f>IF($A148="","",'Şirket Ekstresi'!E142)</f>
      </c>
      <c r="F148" s="16">
        <f>IF($A148="","",IFERROR(VLOOKUP($A148,'Acente Kayıtları'!$A$2:$J$201,5,FALSE),""))</f>
      </c>
      <c r="G148" s="16">
        <f>IF(OR($A148="",F148=""),"",E148-F148)</f>
      </c>
      <c r="H148" s="16">
        <f>IF($A148="","",'Şirket Ekstresi'!G142)</f>
      </c>
      <c r="I148" s="16">
        <f>IF($A148="","",IFERROR(VLOOKUP($A148,'Acente Kayıtları'!$A$2:$J$201,7,FALSE),""))</f>
      </c>
      <c r="J148" s="16">
        <f>IF(OR($A148="",I148=""),"",H148-I148)</f>
      </c>
      <c r="K148" s="38">
        <f>IF($A148="","",IF(F148="","Yalnızca ekstrede",IF(AND(ROUND(E148-F148,2)=0,ROUND(H148-I148,2)=0),"Eşleşti",IF(ROUND(E148-F148,2)&lt;&gt;0,"Prim farkı","Komisyon farkı"))))</f>
      </c>
      <c r="L148" s="13"/>
      <c r="M148" s="13"/>
    </row>
    <row r="149" spans="1:13" x14ac:dyDescent="0.25">
      <c r="A149" s="37">
        <f>IF('Şirket Ekstresi'!A143="","",'Şirket Ekstresi'!A143)</f>
      </c>
      <c r="B149" s="13">
        <f>IF($A149="","","Şirket ekstresi")</f>
      </c>
      <c r="C149" s="13">
        <f>IF($A149="","",'Şirket Ekstresi'!B143)</f>
      </c>
      <c r="D149" s="13">
        <f>IF($A149="","",'Şirket Ekstresi'!C143)</f>
      </c>
      <c r="E149" s="16">
        <f>IF($A149="","",'Şirket Ekstresi'!E143)</f>
      </c>
      <c r="F149" s="16">
        <f>IF($A149="","",IFERROR(VLOOKUP($A149,'Acente Kayıtları'!$A$2:$J$201,5,FALSE),""))</f>
      </c>
      <c r="G149" s="16">
        <f>IF(OR($A149="",F149=""),"",E149-F149)</f>
      </c>
      <c r="H149" s="16">
        <f>IF($A149="","",'Şirket Ekstresi'!G143)</f>
      </c>
      <c r="I149" s="16">
        <f>IF($A149="","",IFERROR(VLOOKUP($A149,'Acente Kayıtları'!$A$2:$J$201,7,FALSE),""))</f>
      </c>
      <c r="J149" s="16">
        <f>IF(OR($A149="",I149=""),"",H149-I149)</f>
      </c>
      <c r="K149" s="38">
        <f>IF($A149="","",IF(F149="","Yalnızca ekstrede",IF(AND(ROUND(E149-F149,2)=0,ROUND(H149-I149,2)=0),"Eşleşti",IF(ROUND(E149-F149,2)&lt;&gt;0,"Prim farkı","Komisyon farkı"))))</f>
      </c>
      <c r="L149" s="13"/>
      <c r="M149" s="13"/>
    </row>
    <row r="150" spans="1:13" x14ac:dyDescent="0.25">
      <c r="A150" s="37">
        <f>IF('Şirket Ekstresi'!A144="","",'Şirket Ekstresi'!A144)</f>
      </c>
      <c r="B150" s="13">
        <f>IF($A150="","","Şirket ekstresi")</f>
      </c>
      <c r="C150" s="13">
        <f>IF($A150="","",'Şirket Ekstresi'!B144)</f>
      </c>
      <c r="D150" s="13">
        <f>IF($A150="","",'Şirket Ekstresi'!C144)</f>
      </c>
      <c r="E150" s="16">
        <f>IF($A150="","",'Şirket Ekstresi'!E144)</f>
      </c>
      <c r="F150" s="16">
        <f>IF($A150="","",IFERROR(VLOOKUP($A150,'Acente Kayıtları'!$A$2:$J$201,5,FALSE),""))</f>
      </c>
      <c r="G150" s="16">
        <f>IF(OR($A150="",F150=""),"",E150-F150)</f>
      </c>
      <c r="H150" s="16">
        <f>IF($A150="","",'Şirket Ekstresi'!G144)</f>
      </c>
      <c r="I150" s="16">
        <f>IF($A150="","",IFERROR(VLOOKUP($A150,'Acente Kayıtları'!$A$2:$J$201,7,FALSE),""))</f>
      </c>
      <c r="J150" s="16">
        <f>IF(OR($A150="",I150=""),"",H150-I150)</f>
      </c>
      <c r="K150" s="38">
        <f>IF($A150="","",IF(F150="","Yalnızca ekstrede",IF(AND(ROUND(E150-F150,2)=0,ROUND(H150-I150,2)=0),"Eşleşti",IF(ROUND(E150-F150,2)&lt;&gt;0,"Prim farkı","Komisyon farkı"))))</f>
      </c>
      <c r="L150" s="13"/>
      <c r="M150" s="13"/>
    </row>
    <row r="151" spans="1:13" x14ac:dyDescent="0.25">
      <c r="A151" s="37">
        <f>IF('Şirket Ekstresi'!A145="","",'Şirket Ekstresi'!A145)</f>
      </c>
      <c r="B151" s="13">
        <f>IF($A151="","","Şirket ekstresi")</f>
      </c>
      <c r="C151" s="13">
        <f>IF($A151="","",'Şirket Ekstresi'!B145)</f>
      </c>
      <c r="D151" s="13">
        <f>IF($A151="","",'Şirket Ekstresi'!C145)</f>
      </c>
      <c r="E151" s="16">
        <f>IF($A151="","",'Şirket Ekstresi'!E145)</f>
      </c>
      <c r="F151" s="16">
        <f>IF($A151="","",IFERROR(VLOOKUP($A151,'Acente Kayıtları'!$A$2:$J$201,5,FALSE),""))</f>
      </c>
      <c r="G151" s="16">
        <f>IF(OR($A151="",F151=""),"",E151-F151)</f>
      </c>
      <c r="H151" s="16">
        <f>IF($A151="","",'Şirket Ekstresi'!G145)</f>
      </c>
      <c r="I151" s="16">
        <f>IF($A151="","",IFERROR(VLOOKUP($A151,'Acente Kayıtları'!$A$2:$J$201,7,FALSE),""))</f>
      </c>
      <c r="J151" s="16">
        <f>IF(OR($A151="",I151=""),"",H151-I151)</f>
      </c>
      <c r="K151" s="38">
        <f>IF($A151="","",IF(F151="","Yalnızca ekstrede",IF(AND(ROUND(E151-F151,2)=0,ROUND(H151-I151,2)=0),"Eşleşti",IF(ROUND(E151-F151,2)&lt;&gt;0,"Prim farkı","Komisyon farkı"))))</f>
      </c>
      <c r="L151" s="13"/>
      <c r="M151" s="13"/>
    </row>
    <row r="152" spans="1:13" x14ac:dyDescent="0.25">
      <c r="A152" s="37">
        <f>IF('Şirket Ekstresi'!A146="","",'Şirket Ekstresi'!A146)</f>
      </c>
      <c r="B152" s="13">
        <f>IF($A152="","","Şirket ekstresi")</f>
      </c>
      <c r="C152" s="13">
        <f>IF($A152="","",'Şirket Ekstresi'!B146)</f>
      </c>
      <c r="D152" s="13">
        <f>IF($A152="","",'Şirket Ekstresi'!C146)</f>
      </c>
      <c r="E152" s="16">
        <f>IF($A152="","",'Şirket Ekstresi'!E146)</f>
      </c>
      <c r="F152" s="16">
        <f>IF($A152="","",IFERROR(VLOOKUP($A152,'Acente Kayıtları'!$A$2:$J$201,5,FALSE),""))</f>
      </c>
      <c r="G152" s="16">
        <f>IF(OR($A152="",F152=""),"",E152-F152)</f>
      </c>
      <c r="H152" s="16">
        <f>IF($A152="","",'Şirket Ekstresi'!G146)</f>
      </c>
      <c r="I152" s="16">
        <f>IF($A152="","",IFERROR(VLOOKUP($A152,'Acente Kayıtları'!$A$2:$J$201,7,FALSE),""))</f>
      </c>
      <c r="J152" s="16">
        <f>IF(OR($A152="",I152=""),"",H152-I152)</f>
      </c>
      <c r="K152" s="38">
        <f>IF($A152="","",IF(F152="","Yalnızca ekstrede",IF(AND(ROUND(E152-F152,2)=0,ROUND(H152-I152,2)=0),"Eşleşti",IF(ROUND(E152-F152,2)&lt;&gt;0,"Prim farkı","Komisyon farkı"))))</f>
      </c>
      <c r="L152" s="13"/>
      <c r="M152" s="13"/>
    </row>
    <row r="153" spans="1:13" x14ac:dyDescent="0.25">
      <c r="A153" s="37">
        <f>IF('Şirket Ekstresi'!A147="","",'Şirket Ekstresi'!A147)</f>
      </c>
      <c r="B153" s="13">
        <f>IF($A153="","","Şirket ekstresi")</f>
      </c>
      <c r="C153" s="13">
        <f>IF($A153="","",'Şirket Ekstresi'!B147)</f>
      </c>
      <c r="D153" s="13">
        <f>IF($A153="","",'Şirket Ekstresi'!C147)</f>
      </c>
      <c r="E153" s="16">
        <f>IF($A153="","",'Şirket Ekstresi'!E147)</f>
      </c>
      <c r="F153" s="16">
        <f>IF($A153="","",IFERROR(VLOOKUP($A153,'Acente Kayıtları'!$A$2:$J$201,5,FALSE),""))</f>
      </c>
      <c r="G153" s="16">
        <f>IF(OR($A153="",F153=""),"",E153-F153)</f>
      </c>
      <c r="H153" s="16">
        <f>IF($A153="","",'Şirket Ekstresi'!G147)</f>
      </c>
      <c r="I153" s="16">
        <f>IF($A153="","",IFERROR(VLOOKUP($A153,'Acente Kayıtları'!$A$2:$J$201,7,FALSE),""))</f>
      </c>
      <c r="J153" s="16">
        <f>IF(OR($A153="",I153=""),"",H153-I153)</f>
      </c>
      <c r="K153" s="38">
        <f>IF($A153="","",IF(F153="","Yalnızca ekstrede",IF(AND(ROUND(E153-F153,2)=0,ROUND(H153-I153,2)=0),"Eşleşti",IF(ROUND(E153-F153,2)&lt;&gt;0,"Prim farkı","Komisyon farkı"))))</f>
      </c>
      <c r="L153" s="13"/>
      <c r="M153" s="13"/>
    </row>
    <row r="154" spans="1:13" x14ac:dyDescent="0.25">
      <c r="A154" s="37">
        <f>IF('Şirket Ekstresi'!A148="","",'Şirket Ekstresi'!A148)</f>
      </c>
      <c r="B154" s="13">
        <f>IF($A154="","","Şirket ekstresi")</f>
      </c>
      <c r="C154" s="13">
        <f>IF($A154="","",'Şirket Ekstresi'!B148)</f>
      </c>
      <c r="D154" s="13">
        <f>IF($A154="","",'Şirket Ekstresi'!C148)</f>
      </c>
      <c r="E154" s="16">
        <f>IF($A154="","",'Şirket Ekstresi'!E148)</f>
      </c>
      <c r="F154" s="16">
        <f>IF($A154="","",IFERROR(VLOOKUP($A154,'Acente Kayıtları'!$A$2:$J$201,5,FALSE),""))</f>
      </c>
      <c r="G154" s="16">
        <f>IF(OR($A154="",F154=""),"",E154-F154)</f>
      </c>
      <c r="H154" s="16">
        <f>IF($A154="","",'Şirket Ekstresi'!G148)</f>
      </c>
      <c r="I154" s="16">
        <f>IF($A154="","",IFERROR(VLOOKUP($A154,'Acente Kayıtları'!$A$2:$J$201,7,FALSE),""))</f>
      </c>
      <c r="J154" s="16">
        <f>IF(OR($A154="",I154=""),"",H154-I154)</f>
      </c>
      <c r="K154" s="38">
        <f>IF($A154="","",IF(F154="","Yalnızca ekstrede",IF(AND(ROUND(E154-F154,2)=0,ROUND(H154-I154,2)=0),"Eşleşti",IF(ROUND(E154-F154,2)&lt;&gt;0,"Prim farkı","Komisyon farkı"))))</f>
      </c>
      <c r="L154" s="13"/>
      <c r="M154" s="13"/>
    </row>
    <row r="155" spans="1:13" x14ac:dyDescent="0.25">
      <c r="A155" s="37">
        <f>IF('Şirket Ekstresi'!A149="","",'Şirket Ekstresi'!A149)</f>
      </c>
      <c r="B155" s="13">
        <f>IF($A155="","","Şirket ekstresi")</f>
      </c>
      <c r="C155" s="13">
        <f>IF($A155="","",'Şirket Ekstresi'!B149)</f>
      </c>
      <c r="D155" s="13">
        <f>IF($A155="","",'Şirket Ekstresi'!C149)</f>
      </c>
      <c r="E155" s="16">
        <f>IF($A155="","",'Şirket Ekstresi'!E149)</f>
      </c>
      <c r="F155" s="16">
        <f>IF($A155="","",IFERROR(VLOOKUP($A155,'Acente Kayıtları'!$A$2:$J$201,5,FALSE),""))</f>
      </c>
      <c r="G155" s="16">
        <f>IF(OR($A155="",F155=""),"",E155-F155)</f>
      </c>
      <c r="H155" s="16">
        <f>IF($A155="","",'Şirket Ekstresi'!G149)</f>
      </c>
      <c r="I155" s="16">
        <f>IF($A155="","",IFERROR(VLOOKUP($A155,'Acente Kayıtları'!$A$2:$J$201,7,FALSE),""))</f>
      </c>
      <c r="J155" s="16">
        <f>IF(OR($A155="",I155=""),"",H155-I155)</f>
      </c>
      <c r="K155" s="38">
        <f>IF($A155="","",IF(F155="","Yalnızca ekstrede",IF(AND(ROUND(E155-F155,2)=0,ROUND(H155-I155,2)=0),"Eşleşti",IF(ROUND(E155-F155,2)&lt;&gt;0,"Prim farkı","Komisyon farkı"))))</f>
      </c>
      <c r="L155" s="13"/>
      <c r="M155" s="13"/>
    </row>
    <row r="156" spans="1:13" x14ac:dyDescent="0.25">
      <c r="A156" s="37">
        <f>IF('Şirket Ekstresi'!A150="","",'Şirket Ekstresi'!A150)</f>
      </c>
      <c r="B156" s="13">
        <f>IF($A156="","","Şirket ekstresi")</f>
      </c>
      <c r="C156" s="13">
        <f>IF($A156="","",'Şirket Ekstresi'!B150)</f>
      </c>
      <c r="D156" s="13">
        <f>IF($A156="","",'Şirket Ekstresi'!C150)</f>
      </c>
      <c r="E156" s="16">
        <f>IF($A156="","",'Şirket Ekstresi'!E150)</f>
      </c>
      <c r="F156" s="16">
        <f>IF($A156="","",IFERROR(VLOOKUP($A156,'Acente Kayıtları'!$A$2:$J$201,5,FALSE),""))</f>
      </c>
      <c r="G156" s="16">
        <f>IF(OR($A156="",F156=""),"",E156-F156)</f>
      </c>
      <c r="H156" s="16">
        <f>IF($A156="","",'Şirket Ekstresi'!G150)</f>
      </c>
      <c r="I156" s="16">
        <f>IF($A156="","",IFERROR(VLOOKUP($A156,'Acente Kayıtları'!$A$2:$J$201,7,FALSE),""))</f>
      </c>
      <c r="J156" s="16">
        <f>IF(OR($A156="",I156=""),"",H156-I156)</f>
      </c>
      <c r="K156" s="38">
        <f>IF($A156="","",IF(F156="","Yalnızca ekstrede",IF(AND(ROUND(E156-F156,2)=0,ROUND(H156-I156,2)=0),"Eşleşti",IF(ROUND(E156-F156,2)&lt;&gt;0,"Prim farkı","Komisyon farkı"))))</f>
      </c>
      <c r="L156" s="13"/>
      <c r="M156" s="13"/>
    </row>
    <row r="157" spans="1:13" x14ac:dyDescent="0.25">
      <c r="A157" s="37">
        <f>IF('Şirket Ekstresi'!A151="","",'Şirket Ekstresi'!A151)</f>
      </c>
      <c r="B157" s="13">
        <f>IF($A157="","","Şirket ekstresi")</f>
      </c>
      <c r="C157" s="13">
        <f>IF($A157="","",'Şirket Ekstresi'!B151)</f>
      </c>
      <c r="D157" s="13">
        <f>IF($A157="","",'Şirket Ekstresi'!C151)</f>
      </c>
      <c r="E157" s="16">
        <f>IF($A157="","",'Şirket Ekstresi'!E151)</f>
      </c>
      <c r="F157" s="16">
        <f>IF($A157="","",IFERROR(VLOOKUP($A157,'Acente Kayıtları'!$A$2:$J$201,5,FALSE),""))</f>
      </c>
      <c r="G157" s="16">
        <f>IF(OR($A157="",F157=""),"",E157-F157)</f>
      </c>
      <c r="H157" s="16">
        <f>IF($A157="","",'Şirket Ekstresi'!G151)</f>
      </c>
      <c r="I157" s="16">
        <f>IF($A157="","",IFERROR(VLOOKUP($A157,'Acente Kayıtları'!$A$2:$J$201,7,FALSE),""))</f>
      </c>
      <c r="J157" s="16">
        <f>IF(OR($A157="",I157=""),"",H157-I157)</f>
      </c>
      <c r="K157" s="38">
        <f>IF($A157="","",IF(F157="","Yalnızca ekstrede",IF(AND(ROUND(E157-F157,2)=0,ROUND(H157-I157,2)=0),"Eşleşti",IF(ROUND(E157-F157,2)&lt;&gt;0,"Prim farkı","Komisyon farkı"))))</f>
      </c>
      <c r="L157" s="13"/>
      <c r="M157" s="13"/>
    </row>
    <row r="158" spans="1:13" x14ac:dyDescent="0.25">
      <c r="A158" s="37">
        <f>IF('Şirket Ekstresi'!A152="","",'Şirket Ekstresi'!A152)</f>
      </c>
      <c r="B158" s="13">
        <f>IF($A158="","","Şirket ekstresi")</f>
      </c>
      <c r="C158" s="13">
        <f>IF($A158="","",'Şirket Ekstresi'!B152)</f>
      </c>
      <c r="D158" s="13">
        <f>IF($A158="","",'Şirket Ekstresi'!C152)</f>
      </c>
      <c r="E158" s="16">
        <f>IF($A158="","",'Şirket Ekstresi'!E152)</f>
      </c>
      <c r="F158" s="16">
        <f>IF($A158="","",IFERROR(VLOOKUP($A158,'Acente Kayıtları'!$A$2:$J$201,5,FALSE),""))</f>
      </c>
      <c r="G158" s="16">
        <f>IF(OR($A158="",F158=""),"",E158-F158)</f>
      </c>
      <c r="H158" s="16">
        <f>IF($A158="","",'Şirket Ekstresi'!G152)</f>
      </c>
      <c r="I158" s="16">
        <f>IF($A158="","",IFERROR(VLOOKUP($A158,'Acente Kayıtları'!$A$2:$J$201,7,FALSE),""))</f>
      </c>
      <c r="J158" s="16">
        <f>IF(OR($A158="",I158=""),"",H158-I158)</f>
      </c>
      <c r="K158" s="38">
        <f>IF($A158="","",IF(F158="","Yalnızca ekstrede",IF(AND(ROUND(E158-F158,2)=0,ROUND(H158-I158,2)=0),"Eşleşti",IF(ROUND(E158-F158,2)&lt;&gt;0,"Prim farkı","Komisyon farkı"))))</f>
      </c>
      <c r="L158" s="13"/>
      <c r="M158" s="13"/>
    </row>
    <row r="159" spans="1:13" x14ac:dyDescent="0.25">
      <c r="A159" s="37">
        <f>IF('Şirket Ekstresi'!A153="","",'Şirket Ekstresi'!A153)</f>
      </c>
      <c r="B159" s="13">
        <f>IF($A159="","","Şirket ekstresi")</f>
      </c>
      <c r="C159" s="13">
        <f>IF($A159="","",'Şirket Ekstresi'!B153)</f>
      </c>
      <c r="D159" s="13">
        <f>IF($A159="","",'Şirket Ekstresi'!C153)</f>
      </c>
      <c r="E159" s="16">
        <f>IF($A159="","",'Şirket Ekstresi'!E153)</f>
      </c>
      <c r="F159" s="16">
        <f>IF($A159="","",IFERROR(VLOOKUP($A159,'Acente Kayıtları'!$A$2:$J$201,5,FALSE),""))</f>
      </c>
      <c r="G159" s="16">
        <f>IF(OR($A159="",F159=""),"",E159-F159)</f>
      </c>
      <c r="H159" s="16">
        <f>IF($A159="","",'Şirket Ekstresi'!G153)</f>
      </c>
      <c r="I159" s="16">
        <f>IF($A159="","",IFERROR(VLOOKUP($A159,'Acente Kayıtları'!$A$2:$J$201,7,FALSE),""))</f>
      </c>
      <c r="J159" s="16">
        <f>IF(OR($A159="",I159=""),"",H159-I159)</f>
      </c>
      <c r="K159" s="38">
        <f>IF($A159="","",IF(F159="","Yalnızca ekstrede",IF(AND(ROUND(E159-F159,2)=0,ROUND(H159-I159,2)=0),"Eşleşti",IF(ROUND(E159-F159,2)&lt;&gt;0,"Prim farkı","Komisyon farkı"))))</f>
      </c>
      <c r="L159" s="13"/>
      <c r="M159" s="13"/>
    </row>
    <row r="160" spans="1:13" x14ac:dyDescent="0.25">
      <c r="A160" s="37">
        <f>IF('Şirket Ekstresi'!A154="","",'Şirket Ekstresi'!A154)</f>
      </c>
      <c r="B160" s="13">
        <f>IF($A160="","","Şirket ekstresi")</f>
      </c>
      <c r="C160" s="13">
        <f>IF($A160="","",'Şirket Ekstresi'!B154)</f>
      </c>
      <c r="D160" s="13">
        <f>IF($A160="","",'Şirket Ekstresi'!C154)</f>
      </c>
      <c r="E160" s="16">
        <f>IF($A160="","",'Şirket Ekstresi'!E154)</f>
      </c>
      <c r="F160" s="16">
        <f>IF($A160="","",IFERROR(VLOOKUP($A160,'Acente Kayıtları'!$A$2:$J$201,5,FALSE),""))</f>
      </c>
      <c r="G160" s="16">
        <f>IF(OR($A160="",F160=""),"",E160-F160)</f>
      </c>
      <c r="H160" s="16">
        <f>IF($A160="","",'Şirket Ekstresi'!G154)</f>
      </c>
      <c r="I160" s="16">
        <f>IF($A160="","",IFERROR(VLOOKUP($A160,'Acente Kayıtları'!$A$2:$J$201,7,FALSE),""))</f>
      </c>
      <c r="J160" s="16">
        <f>IF(OR($A160="",I160=""),"",H160-I160)</f>
      </c>
      <c r="K160" s="38">
        <f>IF($A160="","",IF(F160="","Yalnızca ekstrede",IF(AND(ROUND(E160-F160,2)=0,ROUND(H160-I160,2)=0),"Eşleşti",IF(ROUND(E160-F160,2)&lt;&gt;0,"Prim farkı","Komisyon farkı"))))</f>
      </c>
      <c r="L160" s="13"/>
      <c r="M160" s="13"/>
    </row>
    <row r="161" spans="1:13" x14ac:dyDescent="0.25">
      <c r="A161" s="37">
        <f>IF('Şirket Ekstresi'!A155="","",'Şirket Ekstresi'!A155)</f>
      </c>
      <c r="B161" s="13">
        <f>IF($A161="","","Şirket ekstresi")</f>
      </c>
      <c r="C161" s="13">
        <f>IF($A161="","",'Şirket Ekstresi'!B155)</f>
      </c>
      <c r="D161" s="13">
        <f>IF($A161="","",'Şirket Ekstresi'!C155)</f>
      </c>
      <c r="E161" s="16">
        <f>IF($A161="","",'Şirket Ekstresi'!E155)</f>
      </c>
      <c r="F161" s="16">
        <f>IF($A161="","",IFERROR(VLOOKUP($A161,'Acente Kayıtları'!$A$2:$J$201,5,FALSE),""))</f>
      </c>
      <c r="G161" s="16">
        <f>IF(OR($A161="",F161=""),"",E161-F161)</f>
      </c>
      <c r="H161" s="16">
        <f>IF($A161="","",'Şirket Ekstresi'!G155)</f>
      </c>
      <c r="I161" s="16">
        <f>IF($A161="","",IFERROR(VLOOKUP($A161,'Acente Kayıtları'!$A$2:$J$201,7,FALSE),""))</f>
      </c>
      <c r="J161" s="16">
        <f>IF(OR($A161="",I161=""),"",H161-I161)</f>
      </c>
      <c r="K161" s="38">
        <f>IF($A161="","",IF(F161="","Yalnızca ekstrede",IF(AND(ROUND(E161-F161,2)=0,ROUND(H161-I161,2)=0),"Eşleşti",IF(ROUND(E161-F161,2)&lt;&gt;0,"Prim farkı","Komisyon farkı"))))</f>
      </c>
      <c r="L161" s="13"/>
      <c r="M161" s="13"/>
    </row>
    <row r="162" spans="1:13" x14ac:dyDescent="0.25">
      <c r="A162" s="37">
        <f>IF('Şirket Ekstresi'!A156="","",'Şirket Ekstresi'!A156)</f>
      </c>
      <c r="B162" s="13">
        <f>IF($A162="","","Şirket ekstresi")</f>
      </c>
      <c r="C162" s="13">
        <f>IF($A162="","",'Şirket Ekstresi'!B156)</f>
      </c>
      <c r="D162" s="13">
        <f>IF($A162="","",'Şirket Ekstresi'!C156)</f>
      </c>
      <c r="E162" s="16">
        <f>IF($A162="","",'Şirket Ekstresi'!E156)</f>
      </c>
      <c r="F162" s="16">
        <f>IF($A162="","",IFERROR(VLOOKUP($A162,'Acente Kayıtları'!$A$2:$J$201,5,FALSE),""))</f>
      </c>
      <c r="G162" s="16">
        <f>IF(OR($A162="",F162=""),"",E162-F162)</f>
      </c>
      <c r="H162" s="16">
        <f>IF($A162="","",'Şirket Ekstresi'!G156)</f>
      </c>
      <c r="I162" s="16">
        <f>IF($A162="","",IFERROR(VLOOKUP($A162,'Acente Kayıtları'!$A$2:$J$201,7,FALSE),""))</f>
      </c>
      <c r="J162" s="16">
        <f>IF(OR($A162="",I162=""),"",H162-I162)</f>
      </c>
      <c r="K162" s="38">
        <f>IF($A162="","",IF(F162="","Yalnızca ekstrede",IF(AND(ROUND(E162-F162,2)=0,ROUND(H162-I162,2)=0),"Eşleşti",IF(ROUND(E162-F162,2)&lt;&gt;0,"Prim farkı","Komisyon farkı"))))</f>
      </c>
      <c r="L162" s="13"/>
      <c r="M162" s="13"/>
    </row>
    <row r="163" spans="1:13" x14ac:dyDescent="0.25">
      <c r="A163" s="37">
        <f>IF('Şirket Ekstresi'!A157="","",'Şirket Ekstresi'!A157)</f>
      </c>
      <c r="B163" s="13">
        <f>IF($A163="","","Şirket ekstresi")</f>
      </c>
      <c r="C163" s="13">
        <f>IF($A163="","",'Şirket Ekstresi'!B157)</f>
      </c>
      <c r="D163" s="13">
        <f>IF($A163="","",'Şirket Ekstresi'!C157)</f>
      </c>
      <c r="E163" s="16">
        <f>IF($A163="","",'Şirket Ekstresi'!E157)</f>
      </c>
      <c r="F163" s="16">
        <f>IF($A163="","",IFERROR(VLOOKUP($A163,'Acente Kayıtları'!$A$2:$J$201,5,FALSE),""))</f>
      </c>
      <c r="G163" s="16">
        <f>IF(OR($A163="",F163=""),"",E163-F163)</f>
      </c>
      <c r="H163" s="16">
        <f>IF($A163="","",'Şirket Ekstresi'!G157)</f>
      </c>
      <c r="I163" s="16">
        <f>IF($A163="","",IFERROR(VLOOKUP($A163,'Acente Kayıtları'!$A$2:$J$201,7,FALSE),""))</f>
      </c>
      <c r="J163" s="16">
        <f>IF(OR($A163="",I163=""),"",H163-I163)</f>
      </c>
      <c r="K163" s="38">
        <f>IF($A163="","",IF(F163="","Yalnızca ekstrede",IF(AND(ROUND(E163-F163,2)=0,ROUND(H163-I163,2)=0),"Eşleşti",IF(ROUND(E163-F163,2)&lt;&gt;0,"Prim farkı","Komisyon farkı"))))</f>
      </c>
      <c r="L163" s="13"/>
      <c r="M163" s="13"/>
    </row>
    <row r="164" spans="1:13" x14ac:dyDescent="0.25">
      <c r="A164" s="37">
        <f>IF('Şirket Ekstresi'!A158="","",'Şirket Ekstresi'!A158)</f>
      </c>
      <c r="B164" s="13">
        <f>IF($A164="","","Şirket ekstresi")</f>
      </c>
      <c r="C164" s="13">
        <f>IF($A164="","",'Şirket Ekstresi'!B158)</f>
      </c>
      <c r="D164" s="13">
        <f>IF($A164="","",'Şirket Ekstresi'!C158)</f>
      </c>
      <c r="E164" s="16">
        <f>IF($A164="","",'Şirket Ekstresi'!E158)</f>
      </c>
      <c r="F164" s="16">
        <f>IF($A164="","",IFERROR(VLOOKUP($A164,'Acente Kayıtları'!$A$2:$J$201,5,FALSE),""))</f>
      </c>
      <c r="G164" s="16">
        <f>IF(OR($A164="",F164=""),"",E164-F164)</f>
      </c>
      <c r="H164" s="16">
        <f>IF($A164="","",'Şirket Ekstresi'!G158)</f>
      </c>
      <c r="I164" s="16">
        <f>IF($A164="","",IFERROR(VLOOKUP($A164,'Acente Kayıtları'!$A$2:$J$201,7,FALSE),""))</f>
      </c>
      <c r="J164" s="16">
        <f>IF(OR($A164="",I164=""),"",H164-I164)</f>
      </c>
      <c r="K164" s="38">
        <f>IF($A164="","",IF(F164="","Yalnızca ekstrede",IF(AND(ROUND(E164-F164,2)=0,ROUND(H164-I164,2)=0),"Eşleşti",IF(ROUND(E164-F164,2)&lt;&gt;0,"Prim farkı","Komisyon farkı"))))</f>
      </c>
      <c r="L164" s="13"/>
      <c r="M164" s="13"/>
    </row>
    <row r="165" spans="1:13" x14ac:dyDescent="0.25">
      <c r="A165" s="37">
        <f>IF('Şirket Ekstresi'!A159="","",'Şirket Ekstresi'!A159)</f>
      </c>
      <c r="B165" s="13">
        <f>IF($A165="","","Şirket ekstresi")</f>
      </c>
      <c r="C165" s="13">
        <f>IF($A165="","",'Şirket Ekstresi'!B159)</f>
      </c>
      <c r="D165" s="13">
        <f>IF($A165="","",'Şirket Ekstresi'!C159)</f>
      </c>
      <c r="E165" s="16">
        <f>IF($A165="","",'Şirket Ekstresi'!E159)</f>
      </c>
      <c r="F165" s="16">
        <f>IF($A165="","",IFERROR(VLOOKUP($A165,'Acente Kayıtları'!$A$2:$J$201,5,FALSE),""))</f>
      </c>
      <c r="G165" s="16">
        <f>IF(OR($A165="",F165=""),"",E165-F165)</f>
      </c>
      <c r="H165" s="16">
        <f>IF($A165="","",'Şirket Ekstresi'!G159)</f>
      </c>
      <c r="I165" s="16">
        <f>IF($A165="","",IFERROR(VLOOKUP($A165,'Acente Kayıtları'!$A$2:$J$201,7,FALSE),""))</f>
      </c>
      <c r="J165" s="16">
        <f>IF(OR($A165="",I165=""),"",H165-I165)</f>
      </c>
      <c r="K165" s="38">
        <f>IF($A165="","",IF(F165="","Yalnızca ekstrede",IF(AND(ROUND(E165-F165,2)=0,ROUND(H165-I165,2)=0),"Eşleşti",IF(ROUND(E165-F165,2)&lt;&gt;0,"Prim farkı","Komisyon farkı"))))</f>
      </c>
      <c r="L165" s="13"/>
      <c r="M165" s="13"/>
    </row>
    <row r="166" spans="1:13" x14ac:dyDescent="0.25">
      <c r="A166" s="37">
        <f>IF('Şirket Ekstresi'!A160="","",'Şirket Ekstresi'!A160)</f>
      </c>
      <c r="B166" s="13">
        <f>IF($A166="","","Şirket ekstresi")</f>
      </c>
      <c r="C166" s="13">
        <f>IF($A166="","",'Şirket Ekstresi'!B160)</f>
      </c>
      <c r="D166" s="13">
        <f>IF($A166="","",'Şirket Ekstresi'!C160)</f>
      </c>
      <c r="E166" s="16">
        <f>IF($A166="","",'Şirket Ekstresi'!E160)</f>
      </c>
      <c r="F166" s="16">
        <f>IF($A166="","",IFERROR(VLOOKUP($A166,'Acente Kayıtları'!$A$2:$J$201,5,FALSE),""))</f>
      </c>
      <c r="G166" s="16">
        <f>IF(OR($A166="",F166=""),"",E166-F166)</f>
      </c>
      <c r="H166" s="16">
        <f>IF($A166="","",'Şirket Ekstresi'!G160)</f>
      </c>
      <c r="I166" s="16">
        <f>IF($A166="","",IFERROR(VLOOKUP($A166,'Acente Kayıtları'!$A$2:$J$201,7,FALSE),""))</f>
      </c>
      <c r="J166" s="16">
        <f>IF(OR($A166="",I166=""),"",H166-I166)</f>
      </c>
      <c r="K166" s="38">
        <f>IF($A166="","",IF(F166="","Yalnızca ekstrede",IF(AND(ROUND(E166-F166,2)=0,ROUND(H166-I166,2)=0),"Eşleşti",IF(ROUND(E166-F166,2)&lt;&gt;0,"Prim farkı","Komisyon farkı"))))</f>
      </c>
      <c r="L166" s="13"/>
      <c r="M166" s="13"/>
    </row>
    <row r="167" spans="1:13" x14ac:dyDescent="0.25">
      <c r="A167" s="37">
        <f>IF('Şirket Ekstresi'!A161="","",'Şirket Ekstresi'!A161)</f>
      </c>
      <c r="B167" s="13">
        <f>IF($A167="","","Şirket ekstresi")</f>
      </c>
      <c r="C167" s="13">
        <f>IF($A167="","",'Şirket Ekstresi'!B161)</f>
      </c>
      <c r="D167" s="13">
        <f>IF($A167="","",'Şirket Ekstresi'!C161)</f>
      </c>
      <c r="E167" s="16">
        <f>IF($A167="","",'Şirket Ekstresi'!E161)</f>
      </c>
      <c r="F167" s="16">
        <f>IF($A167="","",IFERROR(VLOOKUP($A167,'Acente Kayıtları'!$A$2:$J$201,5,FALSE),""))</f>
      </c>
      <c r="G167" s="16">
        <f>IF(OR($A167="",F167=""),"",E167-F167)</f>
      </c>
      <c r="H167" s="16">
        <f>IF($A167="","",'Şirket Ekstresi'!G161)</f>
      </c>
      <c r="I167" s="16">
        <f>IF($A167="","",IFERROR(VLOOKUP($A167,'Acente Kayıtları'!$A$2:$J$201,7,FALSE),""))</f>
      </c>
      <c r="J167" s="16">
        <f>IF(OR($A167="",I167=""),"",H167-I167)</f>
      </c>
      <c r="K167" s="38">
        <f>IF($A167="","",IF(F167="","Yalnızca ekstrede",IF(AND(ROUND(E167-F167,2)=0,ROUND(H167-I167,2)=0),"Eşleşti",IF(ROUND(E167-F167,2)&lt;&gt;0,"Prim farkı","Komisyon farkı"))))</f>
      </c>
      <c r="L167" s="13"/>
      <c r="M167" s="13"/>
    </row>
    <row r="168" spans="1:13" x14ac:dyDescent="0.25">
      <c r="A168" s="37">
        <f>IF('Şirket Ekstresi'!A162="","",'Şirket Ekstresi'!A162)</f>
      </c>
      <c r="B168" s="13">
        <f>IF($A168="","","Şirket ekstresi")</f>
      </c>
      <c r="C168" s="13">
        <f>IF($A168="","",'Şirket Ekstresi'!B162)</f>
      </c>
      <c r="D168" s="13">
        <f>IF($A168="","",'Şirket Ekstresi'!C162)</f>
      </c>
      <c r="E168" s="16">
        <f>IF($A168="","",'Şirket Ekstresi'!E162)</f>
      </c>
      <c r="F168" s="16">
        <f>IF($A168="","",IFERROR(VLOOKUP($A168,'Acente Kayıtları'!$A$2:$J$201,5,FALSE),""))</f>
      </c>
      <c r="G168" s="16">
        <f>IF(OR($A168="",F168=""),"",E168-F168)</f>
      </c>
      <c r="H168" s="16">
        <f>IF($A168="","",'Şirket Ekstresi'!G162)</f>
      </c>
      <c r="I168" s="16">
        <f>IF($A168="","",IFERROR(VLOOKUP($A168,'Acente Kayıtları'!$A$2:$J$201,7,FALSE),""))</f>
      </c>
      <c r="J168" s="16">
        <f>IF(OR($A168="",I168=""),"",H168-I168)</f>
      </c>
      <c r="K168" s="38">
        <f>IF($A168="","",IF(F168="","Yalnızca ekstrede",IF(AND(ROUND(E168-F168,2)=0,ROUND(H168-I168,2)=0),"Eşleşti",IF(ROUND(E168-F168,2)&lt;&gt;0,"Prim farkı","Komisyon farkı"))))</f>
      </c>
      <c r="L168" s="13"/>
      <c r="M168" s="13"/>
    </row>
    <row r="169" spans="1:13" x14ac:dyDescent="0.25">
      <c r="A169" s="37">
        <f>IF('Şirket Ekstresi'!A163="","",'Şirket Ekstresi'!A163)</f>
      </c>
      <c r="B169" s="13">
        <f>IF($A169="","","Şirket ekstresi")</f>
      </c>
      <c r="C169" s="13">
        <f>IF($A169="","",'Şirket Ekstresi'!B163)</f>
      </c>
      <c r="D169" s="13">
        <f>IF($A169="","",'Şirket Ekstresi'!C163)</f>
      </c>
      <c r="E169" s="16">
        <f>IF($A169="","",'Şirket Ekstresi'!E163)</f>
      </c>
      <c r="F169" s="16">
        <f>IF($A169="","",IFERROR(VLOOKUP($A169,'Acente Kayıtları'!$A$2:$J$201,5,FALSE),""))</f>
      </c>
      <c r="G169" s="16">
        <f>IF(OR($A169="",F169=""),"",E169-F169)</f>
      </c>
      <c r="H169" s="16">
        <f>IF($A169="","",'Şirket Ekstresi'!G163)</f>
      </c>
      <c r="I169" s="16">
        <f>IF($A169="","",IFERROR(VLOOKUP($A169,'Acente Kayıtları'!$A$2:$J$201,7,FALSE),""))</f>
      </c>
      <c r="J169" s="16">
        <f>IF(OR($A169="",I169=""),"",H169-I169)</f>
      </c>
      <c r="K169" s="38">
        <f>IF($A169="","",IF(F169="","Yalnızca ekstrede",IF(AND(ROUND(E169-F169,2)=0,ROUND(H169-I169,2)=0),"Eşleşti",IF(ROUND(E169-F169,2)&lt;&gt;0,"Prim farkı","Komisyon farkı"))))</f>
      </c>
      <c r="L169" s="13"/>
      <c r="M169" s="13"/>
    </row>
    <row r="170" spans="1:13" x14ac:dyDescent="0.25">
      <c r="A170" s="37">
        <f>IF('Şirket Ekstresi'!A164="","",'Şirket Ekstresi'!A164)</f>
      </c>
      <c r="B170" s="13">
        <f>IF($A170="","","Şirket ekstresi")</f>
      </c>
      <c r="C170" s="13">
        <f>IF($A170="","",'Şirket Ekstresi'!B164)</f>
      </c>
      <c r="D170" s="13">
        <f>IF($A170="","",'Şirket Ekstresi'!C164)</f>
      </c>
      <c r="E170" s="16">
        <f>IF($A170="","",'Şirket Ekstresi'!E164)</f>
      </c>
      <c r="F170" s="16">
        <f>IF($A170="","",IFERROR(VLOOKUP($A170,'Acente Kayıtları'!$A$2:$J$201,5,FALSE),""))</f>
      </c>
      <c r="G170" s="16">
        <f>IF(OR($A170="",F170=""),"",E170-F170)</f>
      </c>
      <c r="H170" s="16">
        <f>IF($A170="","",'Şirket Ekstresi'!G164)</f>
      </c>
      <c r="I170" s="16">
        <f>IF($A170="","",IFERROR(VLOOKUP($A170,'Acente Kayıtları'!$A$2:$J$201,7,FALSE),""))</f>
      </c>
      <c r="J170" s="16">
        <f>IF(OR($A170="",I170=""),"",H170-I170)</f>
      </c>
      <c r="K170" s="38">
        <f>IF($A170="","",IF(F170="","Yalnızca ekstrede",IF(AND(ROUND(E170-F170,2)=0,ROUND(H170-I170,2)=0),"Eşleşti",IF(ROUND(E170-F170,2)&lt;&gt;0,"Prim farkı","Komisyon farkı"))))</f>
      </c>
      <c r="L170" s="13"/>
      <c r="M170" s="13"/>
    </row>
    <row r="171" spans="1:13" x14ac:dyDescent="0.25">
      <c r="A171" s="37">
        <f>IF('Şirket Ekstresi'!A165="","",'Şirket Ekstresi'!A165)</f>
      </c>
      <c r="B171" s="13">
        <f>IF($A171="","","Şirket ekstresi")</f>
      </c>
      <c r="C171" s="13">
        <f>IF($A171="","",'Şirket Ekstresi'!B165)</f>
      </c>
      <c r="D171" s="13">
        <f>IF($A171="","",'Şirket Ekstresi'!C165)</f>
      </c>
      <c r="E171" s="16">
        <f>IF($A171="","",'Şirket Ekstresi'!E165)</f>
      </c>
      <c r="F171" s="16">
        <f>IF($A171="","",IFERROR(VLOOKUP($A171,'Acente Kayıtları'!$A$2:$J$201,5,FALSE),""))</f>
      </c>
      <c r="G171" s="16">
        <f>IF(OR($A171="",F171=""),"",E171-F171)</f>
      </c>
      <c r="H171" s="16">
        <f>IF($A171="","",'Şirket Ekstresi'!G165)</f>
      </c>
      <c r="I171" s="16">
        <f>IF($A171="","",IFERROR(VLOOKUP($A171,'Acente Kayıtları'!$A$2:$J$201,7,FALSE),""))</f>
      </c>
      <c r="J171" s="16">
        <f>IF(OR($A171="",I171=""),"",H171-I171)</f>
      </c>
      <c r="K171" s="38">
        <f>IF($A171="","",IF(F171="","Yalnızca ekstrede",IF(AND(ROUND(E171-F171,2)=0,ROUND(H171-I171,2)=0),"Eşleşti",IF(ROUND(E171-F171,2)&lt;&gt;0,"Prim farkı","Komisyon farkı"))))</f>
      </c>
      <c r="L171" s="13"/>
      <c r="M171" s="13"/>
    </row>
    <row r="172" spans="1:13" x14ac:dyDescent="0.25">
      <c r="A172" s="37">
        <f>IF('Şirket Ekstresi'!A166="","",'Şirket Ekstresi'!A166)</f>
      </c>
      <c r="B172" s="13">
        <f>IF($A172="","","Şirket ekstresi")</f>
      </c>
      <c r="C172" s="13">
        <f>IF($A172="","",'Şirket Ekstresi'!B166)</f>
      </c>
      <c r="D172" s="13">
        <f>IF($A172="","",'Şirket Ekstresi'!C166)</f>
      </c>
      <c r="E172" s="16">
        <f>IF($A172="","",'Şirket Ekstresi'!E166)</f>
      </c>
      <c r="F172" s="16">
        <f>IF($A172="","",IFERROR(VLOOKUP($A172,'Acente Kayıtları'!$A$2:$J$201,5,FALSE),""))</f>
      </c>
      <c r="G172" s="16">
        <f>IF(OR($A172="",F172=""),"",E172-F172)</f>
      </c>
      <c r="H172" s="16">
        <f>IF($A172="","",'Şirket Ekstresi'!G166)</f>
      </c>
      <c r="I172" s="16">
        <f>IF($A172="","",IFERROR(VLOOKUP($A172,'Acente Kayıtları'!$A$2:$J$201,7,FALSE),""))</f>
      </c>
      <c r="J172" s="16">
        <f>IF(OR($A172="",I172=""),"",H172-I172)</f>
      </c>
      <c r="K172" s="38">
        <f>IF($A172="","",IF(F172="","Yalnızca ekstrede",IF(AND(ROUND(E172-F172,2)=0,ROUND(H172-I172,2)=0),"Eşleşti",IF(ROUND(E172-F172,2)&lt;&gt;0,"Prim farkı","Komisyon farkı"))))</f>
      </c>
      <c r="L172" s="13"/>
      <c r="M172" s="13"/>
    </row>
    <row r="173" spans="1:13" x14ac:dyDescent="0.25">
      <c r="A173" s="37">
        <f>IF('Şirket Ekstresi'!A167="","",'Şirket Ekstresi'!A167)</f>
      </c>
      <c r="B173" s="13">
        <f>IF($A173="","","Şirket ekstresi")</f>
      </c>
      <c r="C173" s="13">
        <f>IF($A173="","",'Şirket Ekstresi'!B167)</f>
      </c>
      <c r="D173" s="13">
        <f>IF($A173="","",'Şirket Ekstresi'!C167)</f>
      </c>
      <c r="E173" s="16">
        <f>IF($A173="","",'Şirket Ekstresi'!E167)</f>
      </c>
      <c r="F173" s="16">
        <f>IF($A173="","",IFERROR(VLOOKUP($A173,'Acente Kayıtları'!$A$2:$J$201,5,FALSE),""))</f>
      </c>
      <c r="G173" s="16">
        <f>IF(OR($A173="",F173=""),"",E173-F173)</f>
      </c>
      <c r="H173" s="16">
        <f>IF($A173="","",'Şirket Ekstresi'!G167)</f>
      </c>
      <c r="I173" s="16">
        <f>IF($A173="","",IFERROR(VLOOKUP($A173,'Acente Kayıtları'!$A$2:$J$201,7,FALSE),""))</f>
      </c>
      <c r="J173" s="16">
        <f>IF(OR($A173="",I173=""),"",H173-I173)</f>
      </c>
      <c r="K173" s="38">
        <f>IF($A173="","",IF(F173="","Yalnızca ekstrede",IF(AND(ROUND(E173-F173,2)=0,ROUND(H173-I173,2)=0),"Eşleşti",IF(ROUND(E173-F173,2)&lt;&gt;0,"Prim farkı","Komisyon farkı"))))</f>
      </c>
      <c r="L173" s="13"/>
      <c r="M173" s="13"/>
    </row>
    <row r="174" spans="1:13" x14ac:dyDescent="0.25">
      <c r="A174" s="37">
        <f>IF('Şirket Ekstresi'!A168="","",'Şirket Ekstresi'!A168)</f>
      </c>
      <c r="B174" s="13">
        <f>IF($A174="","","Şirket ekstresi")</f>
      </c>
      <c r="C174" s="13">
        <f>IF($A174="","",'Şirket Ekstresi'!B168)</f>
      </c>
      <c r="D174" s="13">
        <f>IF($A174="","",'Şirket Ekstresi'!C168)</f>
      </c>
      <c r="E174" s="16">
        <f>IF($A174="","",'Şirket Ekstresi'!E168)</f>
      </c>
      <c r="F174" s="16">
        <f>IF($A174="","",IFERROR(VLOOKUP($A174,'Acente Kayıtları'!$A$2:$J$201,5,FALSE),""))</f>
      </c>
      <c r="G174" s="16">
        <f>IF(OR($A174="",F174=""),"",E174-F174)</f>
      </c>
      <c r="H174" s="16">
        <f>IF($A174="","",'Şirket Ekstresi'!G168)</f>
      </c>
      <c r="I174" s="16">
        <f>IF($A174="","",IFERROR(VLOOKUP($A174,'Acente Kayıtları'!$A$2:$J$201,7,FALSE),""))</f>
      </c>
      <c r="J174" s="16">
        <f>IF(OR($A174="",I174=""),"",H174-I174)</f>
      </c>
      <c r="K174" s="38">
        <f>IF($A174="","",IF(F174="","Yalnızca ekstrede",IF(AND(ROUND(E174-F174,2)=0,ROUND(H174-I174,2)=0),"Eşleşti",IF(ROUND(E174-F174,2)&lt;&gt;0,"Prim farkı","Komisyon farkı"))))</f>
      </c>
      <c r="L174" s="13"/>
      <c r="M174" s="13"/>
    </row>
    <row r="175" spans="1:13" x14ac:dyDescent="0.25">
      <c r="A175" s="37">
        <f>IF('Şirket Ekstresi'!A169="","",'Şirket Ekstresi'!A169)</f>
      </c>
      <c r="B175" s="13">
        <f>IF($A175="","","Şirket ekstresi")</f>
      </c>
      <c r="C175" s="13">
        <f>IF($A175="","",'Şirket Ekstresi'!B169)</f>
      </c>
      <c r="D175" s="13">
        <f>IF($A175="","",'Şirket Ekstresi'!C169)</f>
      </c>
      <c r="E175" s="16">
        <f>IF($A175="","",'Şirket Ekstresi'!E169)</f>
      </c>
      <c r="F175" s="16">
        <f>IF($A175="","",IFERROR(VLOOKUP($A175,'Acente Kayıtları'!$A$2:$J$201,5,FALSE),""))</f>
      </c>
      <c r="G175" s="16">
        <f>IF(OR($A175="",F175=""),"",E175-F175)</f>
      </c>
      <c r="H175" s="16">
        <f>IF($A175="","",'Şirket Ekstresi'!G169)</f>
      </c>
      <c r="I175" s="16">
        <f>IF($A175="","",IFERROR(VLOOKUP($A175,'Acente Kayıtları'!$A$2:$J$201,7,FALSE),""))</f>
      </c>
      <c r="J175" s="16">
        <f>IF(OR($A175="",I175=""),"",H175-I175)</f>
      </c>
      <c r="K175" s="38">
        <f>IF($A175="","",IF(F175="","Yalnızca ekstrede",IF(AND(ROUND(E175-F175,2)=0,ROUND(H175-I175,2)=0),"Eşleşti",IF(ROUND(E175-F175,2)&lt;&gt;0,"Prim farkı","Komisyon farkı"))))</f>
      </c>
      <c r="L175" s="13"/>
      <c r="M175" s="13"/>
    </row>
    <row r="176" spans="1:13" x14ac:dyDescent="0.25">
      <c r="A176" s="37">
        <f>IF('Şirket Ekstresi'!A170="","",'Şirket Ekstresi'!A170)</f>
      </c>
      <c r="B176" s="13">
        <f>IF($A176="","","Şirket ekstresi")</f>
      </c>
      <c r="C176" s="13">
        <f>IF($A176="","",'Şirket Ekstresi'!B170)</f>
      </c>
      <c r="D176" s="13">
        <f>IF($A176="","",'Şirket Ekstresi'!C170)</f>
      </c>
      <c r="E176" s="16">
        <f>IF($A176="","",'Şirket Ekstresi'!E170)</f>
      </c>
      <c r="F176" s="16">
        <f>IF($A176="","",IFERROR(VLOOKUP($A176,'Acente Kayıtları'!$A$2:$J$201,5,FALSE),""))</f>
      </c>
      <c r="G176" s="16">
        <f>IF(OR($A176="",F176=""),"",E176-F176)</f>
      </c>
      <c r="H176" s="16">
        <f>IF($A176="","",'Şirket Ekstresi'!G170)</f>
      </c>
      <c r="I176" s="16">
        <f>IF($A176="","",IFERROR(VLOOKUP($A176,'Acente Kayıtları'!$A$2:$J$201,7,FALSE),""))</f>
      </c>
      <c r="J176" s="16">
        <f>IF(OR($A176="",I176=""),"",H176-I176)</f>
      </c>
      <c r="K176" s="38">
        <f>IF($A176="","",IF(F176="","Yalnızca ekstrede",IF(AND(ROUND(E176-F176,2)=0,ROUND(H176-I176,2)=0),"Eşleşti",IF(ROUND(E176-F176,2)&lt;&gt;0,"Prim farkı","Komisyon farkı"))))</f>
      </c>
      <c r="L176" s="13"/>
      <c r="M176" s="13"/>
    </row>
    <row r="177" spans="1:13" x14ac:dyDescent="0.25">
      <c r="A177" s="37">
        <f>IF('Şirket Ekstresi'!A171="","",'Şirket Ekstresi'!A171)</f>
      </c>
      <c r="B177" s="13">
        <f>IF($A177="","","Şirket ekstresi")</f>
      </c>
      <c r="C177" s="13">
        <f>IF($A177="","",'Şirket Ekstresi'!B171)</f>
      </c>
      <c r="D177" s="13">
        <f>IF($A177="","",'Şirket Ekstresi'!C171)</f>
      </c>
      <c r="E177" s="16">
        <f>IF($A177="","",'Şirket Ekstresi'!E171)</f>
      </c>
      <c r="F177" s="16">
        <f>IF($A177="","",IFERROR(VLOOKUP($A177,'Acente Kayıtları'!$A$2:$J$201,5,FALSE),""))</f>
      </c>
      <c r="G177" s="16">
        <f>IF(OR($A177="",F177=""),"",E177-F177)</f>
      </c>
      <c r="H177" s="16">
        <f>IF($A177="","",'Şirket Ekstresi'!G171)</f>
      </c>
      <c r="I177" s="16">
        <f>IF($A177="","",IFERROR(VLOOKUP($A177,'Acente Kayıtları'!$A$2:$J$201,7,FALSE),""))</f>
      </c>
      <c r="J177" s="16">
        <f>IF(OR($A177="",I177=""),"",H177-I177)</f>
      </c>
      <c r="K177" s="38">
        <f>IF($A177="","",IF(F177="","Yalnızca ekstrede",IF(AND(ROUND(E177-F177,2)=0,ROUND(H177-I177,2)=0),"Eşleşti",IF(ROUND(E177-F177,2)&lt;&gt;0,"Prim farkı","Komisyon farkı"))))</f>
      </c>
      <c r="L177" s="13"/>
      <c r="M177" s="13"/>
    </row>
    <row r="178" spans="1:13" x14ac:dyDescent="0.25">
      <c r="A178" s="37">
        <f>IF('Şirket Ekstresi'!A172="","",'Şirket Ekstresi'!A172)</f>
      </c>
      <c r="B178" s="13">
        <f>IF($A178="","","Şirket ekstresi")</f>
      </c>
      <c r="C178" s="13">
        <f>IF($A178="","",'Şirket Ekstresi'!B172)</f>
      </c>
      <c r="D178" s="13">
        <f>IF($A178="","",'Şirket Ekstresi'!C172)</f>
      </c>
      <c r="E178" s="16">
        <f>IF($A178="","",'Şirket Ekstresi'!E172)</f>
      </c>
      <c r="F178" s="16">
        <f>IF($A178="","",IFERROR(VLOOKUP($A178,'Acente Kayıtları'!$A$2:$J$201,5,FALSE),""))</f>
      </c>
      <c r="G178" s="16">
        <f>IF(OR($A178="",F178=""),"",E178-F178)</f>
      </c>
      <c r="H178" s="16">
        <f>IF($A178="","",'Şirket Ekstresi'!G172)</f>
      </c>
      <c r="I178" s="16">
        <f>IF($A178="","",IFERROR(VLOOKUP($A178,'Acente Kayıtları'!$A$2:$J$201,7,FALSE),""))</f>
      </c>
      <c r="J178" s="16">
        <f>IF(OR($A178="",I178=""),"",H178-I178)</f>
      </c>
      <c r="K178" s="38">
        <f>IF($A178="","",IF(F178="","Yalnızca ekstrede",IF(AND(ROUND(E178-F178,2)=0,ROUND(H178-I178,2)=0),"Eşleşti",IF(ROUND(E178-F178,2)&lt;&gt;0,"Prim farkı","Komisyon farkı"))))</f>
      </c>
      <c r="L178" s="13"/>
      <c r="M178" s="13"/>
    </row>
    <row r="179" spans="1:13" x14ac:dyDescent="0.25">
      <c r="A179" s="37">
        <f>IF('Şirket Ekstresi'!A173="","",'Şirket Ekstresi'!A173)</f>
      </c>
      <c r="B179" s="13">
        <f>IF($A179="","","Şirket ekstresi")</f>
      </c>
      <c r="C179" s="13">
        <f>IF($A179="","",'Şirket Ekstresi'!B173)</f>
      </c>
      <c r="D179" s="13">
        <f>IF($A179="","",'Şirket Ekstresi'!C173)</f>
      </c>
      <c r="E179" s="16">
        <f>IF($A179="","",'Şirket Ekstresi'!E173)</f>
      </c>
      <c r="F179" s="16">
        <f>IF($A179="","",IFERROR(VLOOKUP($A179,'Acente Kayıtları'!$A$2:$J$201,5,FALSE),""))</f>
      </c>
      <c r="G179" s="16">
        <f>IF(OR($A179="",F179=""),"",E179-F179)</f>
      </c>
      <c r="H179" s="16">
        <f>IF($A179="","",'Şirket Ekstresi'!G173)</f>
      </c>
      <c r="I179" s="16">
        <f>IF($A179="","",IFERROR(VLOOKUP($A179,'Acente Kayıtları'!$A$2:$J$201,7,FALSE),""))</f>
      </c>
      <c r="J179" s="16">
        <f>IF(OR($A179="",I179=""),"",H179-I179)</f>
      </c>
      <c r="K179" s="38">
        <f>IF($A179="","",IF(F179="","Yalnızca ekstrede",IF(AND(ROUND(E179-F179,2)=0,ROUND(H179-I179,2)=0),"Eşleşti",IF(ROUND(E179-F179,2)&lt;&gt;0,"Prim farkı","Komisyon farkı"))))</f>
      </c>
      <c r="L179" s="13"/>
      <c r="M179" s="13"/>
    </row>
    <row r="180" spans="1:13" x14ac:dyDescent="0.25">
      <c r="A180" s="37">
        <f>IF('Şirket Ekstresi'!A174="","",'Şirket Ekstresi'!A174)</f>
      </c>
      <c r="B180" s="13">
        <f>IF($A180="","","Şirket ekstresi")</f>
      </c>
      <c r="C180" s="13">
        <f>IF($A180="","",'Şirket Ekstresi'!B174)</f>
      </c>
      <c r="D180" s="13">
        <f>IF($A180="","",'Şirket Ekstresi'!C174)</f>
      </c>
      <c r="E180" s="16">
        <f>IF($A180="","",'Şirket Ekstresi'!E174)</f>
      </c>
      <c r="F180" s="16">
        <f>IF($A180="","",IFERROR(VLOOKUP($A180,'Acente Kayıtları'!$A$2:$J$201,5,FALSE),""))</f>
      </c>
      <c r="G180" s="16">
        <f>IF(OR($A180="",F180=""),"",E180-F180)</f>
      </c>
      <c r="H180" s="16">
        <f>IF($A180="","",'Şirket Ekstresi'!G174)</f>
      </c>
      <c r="I180" s="16">
        <f>IF($A180="","",IFERROR(VLOOKUP($A180,'Acente Kayıtları'!$A$2:$J$201,7,FALSE),""))</f>
      </c>
      <c r="J180" s="16">
        <f>IF(OR($A180="",I180=""),"",H180-I180)</f>
      </c>
      <c r="K180" s="38">
        <f>IF($A180="","",IF(F180="","Yalnızca ekstrede",IF(AND(ROUND(E180-F180,2)=0,ROUND(H180-I180,2)=0),"Eşleşti",IF(ROUND(E180-F180,2)&lt;&gt;0,"Prim farkı","Komisyon farkı"))))</f>
      </c>
      <c r="L180" s="13"/>
      <c r="M180" s="13"/>
    </row>
    <row r="181" spans="1:13" x14ac:dyDescent="0.25">
      <c r="A181" s="37">
        <f>IF('Şirket Ekstresi'!A175="","",'Şirket Ekstresi'!A175)</f>
      </c>
      <c r="B181" s="13">
        <f>IF($A181="","","Şirket ekstresi")</f>
      </c>
      <c r="C181" s="13">
        <f>IF($A181="","",'Şirket Ekstresi'!B175)</f>
      </c>
      <c r="D181" s="13">
        <f>IF($A181="","",'Şirket Ekstresi'!C175)</f>
      </c>
      <c r="E181" s="16">
        <f>IF($A181="","",'Şirket Ekstresi'!E175)</f>
      </c>
      <c r="F181" s="16">
        <f>IF($A181="","",IFERROR(VLOOKUP($A181,'Acente Kayıtları'!$A$2:$J$201,5,FALSE),""))</f>
      </c>
      <c r="G181" s="16">
        <f>IF(OR($A181="",F181=""),"",E181-F181)</f>
      </c>
      <c r="H181" s="16">
        <f>IF($A181="","",'Şirket Ekstresi'!G175)</f>
      </c>
      <c r="I181" s="16">
        <f>IF($A181="","",IFERROR(VLOOKUP($A181,'Acente Kayıtları'!$A$2:$J$201,7,FALSE),""))</f>
      </c>
      <c r="J181" s="16">
        <f>IF(OR($A181="",I181=""),"",H181-I181)</f>
      </c>
      <c r="K181" s="38">
        <f>IF($A181="","",IF(F181="","Yalnızca ekstrede",IF(AND(ROUND(E181-F181,2)=0,ROUND(H181-I181,2)=0),"Eşleşti",IF(ROUND(E181-F181,2)&lt;&gt;0,"Prim farkı","Komisyon farkı"))))</f>
      </c>
      <c r="L181" s="13"/>
      <c r="M181" s="13"/>
    </row>
    <row r="182" spans="1:13" x14ac:dyDescent="0.25">
      <c r="A182" s="37">
        <f>IF('Şirket Ekstresi'!A176="","",'Şirket Ekstresi'!A176)</f>
      </c>
      <c r="B182" s="13">
        <f>IF($A182="","","Şirket ekstresi")</f>
      </c>
      <c r="C182" s="13">
        <f>IF($A182="","",'Şirket Ekstresi'!B176)</f>
      </c>
      <c r="D182" s="13">
        <f>IF($A182="","",'Şirket Ekstresi'!C176)</f>
      </c>
      <c r="E182" s="16">
        <f>IF($A182="","",'Şirket Ekstresi'!E176)</f>
      </c>
      <c r="F182" s="16">
        <f>IF($A182="","",IFERROR(VLOOKUP($A182,'Acente Kayıtları'!$A$2:$J$201,5,FALSE),""))</f>
      </c>
      <c r="G182" s="16">
        <f>IF(OR($A182="",F182=""),"",E182-F182)</f>
      </c>
      <c r="H182" s="16">
        <f>IF($A182="","",'Şirket Ekstresi'!G176)</f>
      </c>
      <c r="I182" s="16">
        <f>IF($A182="","",IFERROR(VLOOKUP($A182,'Acente Kayıtları'!$A$2:$J$201,7,FALSE),""))</f>
      </c>
      <c r="J182" s="16">
        <f>IF(OR($A182="",I182=""),"",H182-I182)</f>
      </c>
      <c r="K182" s="38">
        <f>IF($A182="","",IF(F182="","Yalnızca ekstrede",IF(AND(ROUND(E182-F182,2)=0,ROUND(H182-I182,2)=0),"Eşleşti",IF(ROUND(E182-F182,2)&lt;&gt;0,"Prim farkı","Komisyon farkı"))))</f>
      </c>
      <c r="L182" s="13"/>
      <c r="M182" s="13"/>
    </row>
    <row r="183" spans="1:13" x14ac:dyDescent="0.25">
      <c r="A183" s="37">
        <f>IF('Şirket Ekstresi'!A177="","",'Şirket Ekstresi'!A177)</f>
      </c>
      <c r="B183" s="13">
        <f>IF($A183="","","Şirket ekstresi")</f>
      </c>
      <c r="C183" s="13">
        <f>IF($A183="","",'Şirket Ekstresi'!B177)</f>
      </c>
      <c r="D183" s="13">
        <f>IF($A183="","",'Şirket Ekstresi'!C177)</f>
      </c>
      <c r="E183" s="16">
        <f>IF($A183="","",'Şirket Ekstresi'!E177)</f>
      </c>
      <c r="F183" s="16">
        <f>IF($A183="","",IFERROR(VLOOKUP($A183,'Acente Kayıtları'!$A$2:$J$201,5,FALSE),""))</f>
      </c>
      <c r="G183" s="16">
        <f>IF(OR($A183="",F183=""),"",E183-F183)</f>
      </c>
      <c r="H183" s="16">
        <f>IF($A183="","",'Şirket Ekstresi'!G177)</f>
      </c>
      <c r="I183" s="16">
        <f>IF($A183="","",IFERROR(VLOOKUP($A183,'Acente Kayıtları'!$A$2:$J$201,7,FALSE),""))</f>
      </c>
      <c r="J183" s="16">
        <f>IF(OR($A183="",I183=""),"",H183-I183)</f>
      </c>
      <c r="K183" s="38">
        <f>IF($A183="","",IF(F183="","Yalnızca ekstrede",IF(AND(ROUND(E183-F183,2)=0,ROUND(H183-I183,2)=0),"Eşleşti",IF(ROUND(E183-F183,2)&lt;&gt;0,"Prim farkı","Komisyon farkı"))))</f>
      </c>
      <c r="L183" s="13"/>
      <c r="M183" s="13"/>
    </row>
    <row r="184" spans="1:13" x14ac:dyDescent="0.25">
      <c r="A184" s="37">
        <f>IF('Şirket Ekstresi'!A178="","",'Şirket Ekstresi'!A178)</f>
      </c>
      <c r="B184" s="13">
        <f>IF($A184="","","Şirket ekstresi")</f>
      </c>
      <c r="C184" s="13">
        <f>IF($A184="","",'Şirket Ekstresi'!B178)</f>
      </c>
      <c r="D184" s="13">
        <f>IF($A184="","",'Şirket Ekstresi'!C178)</f>
      </c>
      <c r="E184" s="16">
        <f>IF($A184="","",'Şirket Ekstresi'!E178)</f>
      </c>
      <c r="F184" s="16">
        <f>IF($A184="","",IFERROR(VLOOKUP($A184,'Acente Kayıtları'!$A$2:$J$201,5,FALSE),""))</f>
      </c>
      <c r="G184" s="16">
        <f>IF(OR($A184="",F184=""),"",E184-F184)</f>
      </c>
      <c r="H184" s="16">
        <f>IF($A184="","",'Şirket Ekstresi'!G178)</f>
      </c>
      <c r="I184" s="16">
        <f>IF($A184="","",IFERROR(VLOOKUP($A184,'Acente Kayıtları'!$A$2:$J$201,7,FALSE),""))</f>
      </c>
      <c r="J184" s="16">
        <f>IF(OR($A184="",I184=""),"",H184-I184)</f>
      </c>
      <c r="K184" s="38">
        <f>IF($A184="","",IF(F184="","Yalnızca ekstrede",IF(AND(ROUND(E184-F184,2)=0,ROUND(H184-I184,2)=0),"Eşleşti",IF(ROUND(E184-F184,2)&lt;&gt;0,"Prim farkı","Komisyon farkı"))))</f>
      </c>
      <c r="L184" s="13"/>
      <c r="M184" s="13"/>
    </row>
    <row r="185" spans="1:13" x14ac:dyDescent="0.25">
      <c r="A185" s="37">
        <f>IF('Şirket Ekstresi'!A179="","",'Şirket Ekstresi'!A179)</f>
      </c>
      <c r="B185" s="13">
        <f>IF($A185="","","Şirket ekstresi")</f>
      </c>
      <c r="C185" s="13">
        <f>IF($A185="","",'Şirket Ekstresi'!B179)</f>
      </c>
      <c r="D185" s="13">
        <f>IF($A185="","",'Şirket Ekstresi'!C179)</f>
      </c>
      <c r="E185" s="16">
        <f>IF($A185="","",'Şirket Ekstresi'!E179)</f>
      </c>
      <c r="F185" s="16">
        <f>IF($A185="","",IFERROR(VLOOKUP($A185,'Acente Kayıtları'!$A$2:$J$201,5,FALSE),""))</f>
      </c>
      <c r="G185" s="16">
        <f>IF(OR($A185="",F185=""),"",E185-F185)</f>
      </c>
      <c r="H185" s="16">
        <f>IF($A185="","",'Şirket Ekstresi'!G179)</f>
      </c>
      <c r="I185" s="16">
        <f>IF($A185="","",IFERROR(VLOOKUP($A185,'Acente Kayıtları'!$A$2:$J$201,7,FALSE),""))</f>
      </c>
      <c r="J185" s="16">
        <f>IF(OR($A185="",I185=""),"",H185-I185)</f>
      </c>
      <c r="K185" s="38">
        <f>IF($A185="","",IF(F185="","Yalnızca ekstrede",IF(AND(ROUND(E185-F185,2)=0,ROUND(H185-I185,2)=0),"Eşleşti",IF(ROUND(E185-F185,2)&lt;&gt;0,"Prim farkı","Komisyon farkı"))))</f>
      </c>
      <c r="L185" s="13"/>
      <c r="M185" s="13"/>
    </row>
    <row r="186" spans="1:13" x14ac:dyDescent="0.25">
      <c r="A186" s="37">
        <f>IF('Şirket Ekstresi'!A180="","",'Şirket Ekstresi'!A180)</f>
      </c>
      <c r="B186" s="13">
        <f>IF($A186="","","Şirket ekstresi")</f>
      </c>
      <c r="C186" s="13">
        <f>IF($A186="","",'Şirket Ekstresi'!B180)</f>
      </c>
      <c r="D186" s="13">
        <f>IF($A186="","",'Şirket Ekstresi'!C180)</f>
      </c>
      <c r="E186" s="16">
        <f>IF($A186="","",'Şirket Ekstresi'!E180)</f>
      </c>
      <c r="F186" s="16">
        <f>IF($A186="","",IFERROR(VLOOKUP($A186,'Acente Kayıtları'!$A$2:$J$201,5,FALSE),""))</f>
      </c>
      <c r="G186" s="16">
        <f>IF(OR($A186="",F186=""),"",E186-F186)</f>
      </c>
      <c r="H186" s="16">
        <f>IF($A186="","",'Şirket Ekstresi'!G180)</f>
      </c>
      <c r="I186" s="16">
        <f>IF($A186="","",IFERROR(VLOOKUP($A186,'Acente Kayıtları'!$A$2:$J$201,7,FALSE),""))</f>
      </c>
      <c r="J186" s="16">
        <f>IF(OR($A186="",I186=""),"",H186-I186)</f>
      </c>
      <c r="K186" s="38">
        <f>IF($A186="","",IF(F186="","Yalnızca ekstrede",IF(AND(ROUND(E186-F186,2)=0,ROUND(H186-I186,2)=0),"Eşleşti",IF(ROUND(E186-F186,2)&lt;&gt;0,"Prim farkı","Komisyon farkı"))))</f>
      </c>
      <c r="L186" s="13"/>
      <c r="M186" s="13"/>
    </row>
    <row r="187" spans="1:13" x14ac:dyDescent="0.25">
      <c r="A187" s="37">
        <f>IF('Şirket Ekstresi'!A181="","",'Şirket Ekstresi'!A181)</f>
      </c>
      <c r="B187" s="13">
        <f>IF($A187="","","Şirket ekstresi")</f>
      </c>
      <c r="C187" s="13">
        <f>IF($A187="","",'Şirket Ekstresi'!B181)</f>
      </c>
      <c r="D187" s="13">
        <f>IF($A187="","",'Şirket Ekstresi'!C181)</f>
      </c>
      <c r="E187" s="16">
        <f>IF($A187="","",'Şirket Ekstresi'!E181)</f>
      </c>
      <c r="F187" s="16">
        <f>IF($A187="","",IFERROR(VLOOKUP($A187,'Acente Kayıtları'!$A$2:$J$201,5,FALSE),""))</f>
      </c>
      <c r="G187" s="16">
        <f>IF(OR($A187="",F187=""),"",E187-F187)</f>
      </c>
      <c r="H187" s="16">
        <f>IF($A187="","",'Şirket Ekstresi'!G181)</f>
      </c>
      <c r="I187" s="16">
        <f>IF($A187="","",IFERROR(VLOOKUP($A187,'Acente Kayıtları'!$A$2:$J$201,7,FALSE),""))</f>
      </c>
      <c r="J187" s="16">
        <f>IF(OR($A187="",I187=""),"",H187-I187)</f>
      </c>
      <c r="K187" s="38">
        <f>IF($A187="","",IF(F187="","Yalnızca ekstrede",IF(AND(ROUND(E187-F187,2)=0,ROUND(H187-I187,2)=0),"Eşleşti",IF(ROUND(E187-F187,2)&lt;&gt;0,"Prim farkı","Komisyon farkı"))))</f>
      </c>
      <c r="L187" s="13"/>
      <c r="M187" s="13"/>
    </row>
    <row r="188" spans="1:13" x14ac:dyDescent="0.25">
      <c r="A188" s="37">
        <f>IF('Şirket Ekstresi'!A182="","",'Şirket Ekstresi'!A182)</f>
      </c>
      <c r="B188" s="13">
        <f>IF($A188="","","Şirket ekstresi")</f>
      </c>
      <c r="C188" s="13">
        <f>IF($A188="","",'Şirket Ekstresi'!B182)</f>
      </c>
      <c r="D188" s="13">
        <f>IF($A188="","",'Şirket Ekstresi'!C182)</f>
      </c>
      <c r="E188" s="16">
        <f>IF($A188="","",'Şirket Ekstresi'!E182)</f>
      </c>
      <c r="F188" s="16">
        <f>IF($A188="","",IFERROR(VLOOKUP($A188,'Acente Kayıtları'!$A$2:$J$201,5,FALSE),""))</f>
      </c>
      <c r="G188" s="16">
        <f>IF(OR($A188="",F188=""),"",E188-F188)</f>
      </c>
      <c r="H188" s="16">
        <f>IF($A188="","",'Şirket Ekstresi'!G182)</f>
      </c>
      <c r="I188" s="16">
        <f>IF($A188="","",IFERROR(VLOOKUP($A188,'Acente Kayıtları'!$A$2:$J$201,7,FALSE),""))</f>
      </c>
      <c r="J188" s="16">
        <f>IF(OR($A188="",I188=""),"",H188-I188)</f>
      </c>
      <c r="K188" s="38">
        <f>IF($A188="","",IF(F188="","Yalnızca ekstrede",IF(AND(ROUND(E188-F188,2)=0,ROUND(H188-I188,2)=0),"Eşleşti",IF(ROUND(E188-F188,2)&lt;&gt;0,"Prim farkı","Komisyon farkı"))))</f>
      </c>
      <c r="L188" s="13"/>
      <c r="M188" s="13"/>
    </row>
    <row r="189" spans="1:13" x14ac:dyDescent="0.25">
      <c r="A189" s="37">
        <f>IF('Şirket Ekstresi'!A183="","",'Şirket Ekstresi'!A183)</f>
      </c>
      <c r="B189" s="13">
        <f>IF($A189="","","Şirket ekstresi")</f>
      </c>
      <c r="C189" s="13">
        <f>IF($A189="","",'Şirket Ekstresi'!B183)</f>
      </c>
      <c r="D189" s="13">
        <f>IF($A189="","",'Şirket Ekstresi'!C183)</f>
      </c>
      <c r="E189" s="16">
        <f>IF($A189="","",'Şirket Ekstresi'!E183)</f>
      </c>
      <c r="F189" s="16">
        <f>IF($A189="","",IFERROR(VLOOKUP($A189,'Acente Kayıtları'!$A$2:$J$201,5,FALSE),""))</f>
      </c>
      <c r="G189" s="16">
        <f>IF(OR($A189="",F189=""),"",E189-F189)</f>
      </c>
      <c r="H189" s="16">
        <f>IF($A189="","",'Şirket Ekstresi'!G183)</f>
      </c>
      <c r="I189" s="16">
        <f>IF($A189="","",IFERROR(VLOOKUP($A189,'Acente Kayıtları'!$A$2:$J$201,7,FALSE),""))</f>
      </c>
      <c r="J189" s="16">
        <f>IF(OR($A189="",I189=""),"",H189-I189)</f>
      </c>
      <c r="K189" s="38">
        <f>IF($A189="","",IF(F189="","Yalnızca ekstrede",IF(AND(ROUND(E189-F189,2)=0,ROUND(H189-I189,2)=0),"Eşleşti",IF(ROUND(E189-F189,2)&lt;&gt;0,"Prim farkı","Komisyon farkı"))))</f>
      </c>
      <c r="L189" s="13"/>
      <c r="M189" s="13"/>
    </row>
    <row r="190" spans="1:13" x14ac:dyDescent="0.25">
      <c r="A190" s="37">
        <f>IF('Şirket Ekstresi'!A184="","",'Şirket Ekstresi'!A184)</f>
      </c>
      <c r="B190" s="13">
        <f>IF($A190="","","Şirket ekstresi")</f>
      </c>
      <c r="C190" s="13">
        <f>IF($A190="","",'Şirket Ekstresi'!B184)</f>
      </c>
      <c r="D190" s="13">
        <f>IF($A190="","",'Şirket Ekstresi'!C184)</f>
      </c>
      <c r="E190" s="16">
        <f>IF($A190="","",'Şirket Ekstresi'!E184)</f>
      </c>
      <c r="F190" s="16">
        <f>IF($A190="","",IFERROR(VLOOKUP($A190,'Acente Kayıtları'!$A$2:$J$201,5,FALSE),""))</f>
      </c>
      <c r="G190" s="16">
        <f>IF(OR($A190="",F190=""),"",E190-F190)</f>
      </c>
      <c r="H190" s="16">
        <f>IF($A190="","",'Şirket Ekstresi'!G184)</f>
      </c>
      <c r="I190" s="16">
        <f>IF($A190="","",IFERROR(VLOOKUP($A190,'Acente Kayıtları'!$A$2:$J$201,7,FALSE),""))</f>
      </c>
      <c r="J190" s="16">
        <f>IF(OR($A190="",I190=""),"",H190-I190)</f>
      </c>
      <c r="K190" s="38">
        <f>IF($A190="","",IF(F190="","Yalnızca ekstrede",IF(AND(ROUND(E190-F190,2)=0,ROUND(H190-I190,2)=0),"Eşleşti",IF(ROUND(E190-F190,2)&lt;&gt;0,"Prim farkı","Komisyon farkı"))))</f>
      </c>
      <c r="L190" s="13"/>
      <c r="M190" s="13"/>
    </row>
    <row r="191" spans="1:13" x14ac:dyDescent="0.25">
      <c r="A191" s="37">
        <f>IF('Şirket Ekstresi'!A185="","",'Şirket Ekstresi'!A185)</f>
      </c>
      <c r="B191" s="13">
        <f>IF($A191="","","Şirket ekstresi")</f>
      </c>
      <c r="C191" s="13">
        <f>IF($A191="","",'Şirket Ekstresi'!B185)</f>
      </c>
      <c r="D191" s="13">
        <f>IF($A191="","",'Şirket Ekstresi'!C185)</f>
      </c>
      <c r="E191" s="16">
        <f>IF($A191="","",'Şirket Ekstresi'!E185)</f>
      </c>
      <c r="F191" s="16">
        <f>IF($A191="","",IFERROR(VLOOKUP($A191,'Acente Kayıtları'!$A$2:$J$201,5,FALSE),""))</f>
      </c>
      <c r="G191" s="16">
        <f>IF(OR($A191="",F191=""),"",E191-F191)</f>
      </c>
      <c r="H191" s="16">
        <f>IF($A191="","",'Şirket Ekstresi'!G185)</f>
      </c>
      <c r="I191" s="16">
        <f>IF($A191="","",IFERROR(VLOOKUP($A191,'Acente Kayıtları'!$A$2:$J$201,7,FALSE),""))</f>
      </c>
      <c r="J191" s="16">
        <f>IF(OR($A191="",I191=""),"",H191-I191)</f>
      </c>
      <c r="K191" s="38">
        <f>IF($A191="","",IF(F191="","Yalnızca ekstrede",IF(AND(ROUND(E191-F191,2)=0,ROUND(H191-I191,2)=0),"Eşleşti",IF(ROUND(E191-F191,2)&lt;&gt;0,"Prim farkı","Komisyon farkı"))))</f>
      </c>
      <c r="L191" s="13"/>
      <c r="M191" s="13"/>
    </row>
    <row r="192" spans="1:13" x14ac:dyDescent="0.25">
      <c r="A192" s="37">
        <f>IF('Şirket Ekstresi'!A186="","",'Şirket Ekstresi'!A186)</f>
      </c>
      <c r="B192" s="13">
        <f>IF($A192="","","Şirket ekstresi")</f>
      </c>
      <c r="C192" s="13">
        <f>IF($A192="","",'Şirket Ekstresi'!B186)</f>
      </c>
      <c r="D192" s="13">
        <f>IF($A192="","",'Şirket Ekstresi'!C186)</f>
      </c>
      <c r="E192" s="16">
        <f>IF($A192="","",'Şirket Ekstresi'!E186)</f>
      </c>
      <c r="F192" s="16">
        <f>IF($A192="","",IFERROR(VLOOKUP($A192,'Acente Kayıtları'!$A$2:$J$201,5,FALSE),""))</f>
      </c>
      <c r="G192" s="16">
        <f>IF(OR($A192="",F192=""),"",E192-F192)</f>
      </c>
      <c r="H192" s="16">
        <f>IF($A192="","",'Şirket Ekstresi'!G186)</f>
      </c>
      <c r="I192" s="16">
        <f>IF($A192="","",IFERROR(VLOOKUP($A192,'Acente Kayıtları'!$A$2:$J$201,7,FALSE),""))</f>
      </c>
      <c r="J192" s="16">
        <f>IF(OR($A192="",I192=""),"",H192-I192)</f>
      </c>
      <c r="K192" s="38">
        <f>IF($A192="","",IF(F192="","Yalnızca ekstrede",IF(AND(ROUND(E192-F192,2)=0,ROUND(H192-I192,2)=0),"Eşleşti",IF(ROUND(E192-F192,2)&lt;&gt;0,"Prim farkı","Komisyon farkı"))))</f>
      </c>
      <c r="L192" s="13"/>
      <c r="M192" s="13"/>
    </row>
    <row r="193" spans="1:13" x14ac:dyDescent="0.25">
      <c r="A193" s="37">
        <f>IF('Şirket Ekstresi'!A187="","",'Şirket Ekstresi'!A187)</f>
      </c>
      <c r="B193" s="13">
        <f>IF($A193="","","Şirket ekstresi")</f>
      </c>
      <c r="C193" s="13">
        <f>IF($A193="","",'Şirket Ekstresi'!B187)</f>
      </c>
      <c r="D193" s="13">
        <f>IF($A193="","",'Şirket Ekstresi'!C187)</f>
      </c>
      <c r="E193" s="16">
        <f>IF($A193="","",'Şirket Ekstresi'!E187)</f>
      </c>
      <c r="F193" s="16">
        <f>IF($A193="","",IFERROR(VLOOKUP($A193,'Acente Kayıtları'!$A$2:$J$201,5,FALSE),""))</f>
      </c>
      <c r="G193" s="16">
        <f>IF(OR($A193="",F193=""),"",E193-F193)</f>
      </c>
      <c r="H193" s="16">
        <f>IF($A193="","",'Şirket Ekstresi'!G187)</f>
      </c>
      <c r="I193" s="16">
        <f>IF($A193="","",IFERROR(VLOOKUP($A193,'Acente Kayıtları'!$A$2:$J$201,7,FALSE),""))</f>
      </c>
      <c r="J193" s="16">
        <f>IF(OR($A193="",I193=""),"",H193-I193)</f>
      </c>
      <c r="K193" s="38">
        <f>IF($A193="","",IF(F193="","Yalnızca ekstrede",IF(AND(ROUND(E193-F193,2)=0,ROUND(H193-I193,2)=0),"Eşleşti",IF(ROUND(E193-F193,2)&lt;&gt;0,"Prim farkı","Komisyon farkı"))))</f>
      </c>
      <c r="L193" s="13"/>
      <c r="M193" s="13"/>
    </row>
    <row r="194" spans="1:13" x14ac:dyDescent="0.25">
      <c r="A194" s="37">
        <f>IF('Şirket Ekstresi'!A188="","",'Şirket Ekstresi'!A188)</f>
      </c>
      <c r="B194" s="13">
        <f>IF($A194="","","Şirket ekstresi")</f>
      </c>
      <c r="C194" s="13">
        <f>IF($A194="","",'Şirket Ekstresi'!B188)</f>
      </c>
      <c r="D194" s="13">
        <f>IF($A194="","",'Şirket Ekstresi'!C188)</f>
      </c>
      <c r="E194" s="16">
        <f>IF($A194="","",'Şirket Ekstresi'!E188)</f>
      </c>
      <c r="F194" s="16">
        <f>IF($A194="","",IFERROR(VLOOKUP($A194,'Acente Kayıtları'!$A$2:$J$201,5,FALSE),""))</f>
      </c>
      <c r="G194" s="16">
        <f>IF(OR($A194="",F194=""),"",E194-F194)</f>
      </c>
      <c r="H194" s="16">
        <f>IF($A194="","",'Şirket Ekstresi'!G188)</f>
      </c>
      <c r="I194" s="16">
        <f>IF($A194="","",IFERROR(VLOOKUP($A194,'Acente Kayıtları'!$A$2:$J$201,7,FALSE),""))</f>
      </c>
      <c r="J194" s="16">
        <f>IF(OR($A194="",I194=""),"",H194-I194)</f>
      </c>
      <c r="K194" s="38">
        <f>IF($A194="","",IF(F194="","Yalnızca ekstrede",IF(AND(ROUND(E194-F194,2)=0,ROUND(H194-I194,2)=0),"Eşleşti",IF(ROUND(E194-F194,2)&lt;&gt;0,"Prim farkı","Komisyon farkı"))))</f>
      </c>
      <c r="L194" s="13"/>
      <c r="M194" s="13"/>
    </row>
    <row r="195" spans="1:13" x14ac:dyDescent="0.25">
      <c r="A195" s="37">
        <f>IF('Şirket Ekstresi'!A189="","",'Şirket Ekstresi'!A189)</f>
      </c>
      <c r="B195" s="13">
        <f>IF($A195="","","Şirket ekstresi")</f>
      </c>
      <c r="C195" s="13">
        <f>IF($A195="","",'Şirket Ekstresi'!B189)</f>
      </c>
      <c r="D195" s="13">
        <f>IF($A195="","",'Şirket Ekstresi'!C189)</f>
      </c>
      <c r="E195" s="16">
        <f>IF($A195="","",'Şirket Ekstresi'!E189)</f>
      </c>
      <c r="F195" s="16">
        <f>IF($A195="","",IFERROR(VLOOKUP($A195,'Acente Kayıtları'!$A$2:$J$201,5,FALSE),""))</f>
      </c>
      <c r="G195" s="16">
        <f>IF(OR($A195="",F195=""),"",E195-F195)</f>
      </c>
      <c r="H195" s="16">
        <f>IF($A195="","",'Şirket Ekstresi'!G189)</f>
      </c>
      <c r="I195" s="16">
        <f>IF($A195="","",IFERROR(VLOOKUP($A195,'Acente Kayıtları'!$A$2:$J$201,7,FALSE),""))</f>
      </c>
      <c r="J195" s="16">
        <f>IF(OR($A195="",I195=""),"",H195-I195)</f>
      </c>
      <c r="K195" s="38">
        <f>IF($A195="","",IF(F195="","Yalnızca ekstrede",IF(AND(ROUND(E195-F195,2)=0,ROUND(H195-I195,2)=0),"Eşleşti",IF(ROUND(E195-F195,2)&lt;&gt;0,"Prim farkı","Komisyon farkı"))))</f>
      </c>
      <c r="L195" s="13"/>
      <c r="M195" s="13"/>
    </row>
    <row r="196" spans="1:13" x14ac:dyDescent="0.25">
      <c r="A196" s="37">
        <f>IF('Şirket Ekstresi'!A190="","",'Şirket Ekstresi'!A190)</f>
      </c>
      <c r="B196" s="13">
        <f>IF($A196="","","Şirket ekstresi")</f>
      </c>
      <c r="C196" s="13">
        <f>IF($A196="","",'Şirket Ekstresi'!B190)</f>
      </c>
      <c r="D196" s="13">
        <f>IF($A196="","",'Şirket Ekstresi'!C190)</f>
      </c>
      <c r="E196" s="16">
        <f>IF($A196="","",'Şirket Ekstresi'!E190)</f>
      </c>
      <c r="F196" s="16">
        <f>IF($A196="","",IFERROR(VLOOKUP($A196,'Acente Kayıtları'!$A$2:$J$201,5,FALSE),""))</f>
      </c>
      <c r="G196" s="16">
        <f>IF(OR($A196="",F196=""),"",E196-F196)</f>
      </c>
      <c r="H196" s="16">
        <f>IF($A196="","",'Şirket Ekstresi'!G190)</f>
      </c>
      <c r="I196" s="16">
        <f>IF($A196="","",IFERROR(VLOOKUP($A196,'Acente Kayıtları'!$A$2:$J$201,7,FALSE),""))</f>
      </c>
      <c r="J196" s="16">
        <f>IF(OR($A196="",I196=""),"",H196-I196)</f>
      </c>
      <c r="K196" s="38">
        <f>IF($A196="","",IF(F196="","Yalnızca ekstrede",IF(AND(ROUND(E196-F196,2)=0,ROUND(H196-I196,2)=0),"Eşleşti",IF(ROUND(E196-F196,2)&lt;&gt;0,"Prim farkı","Komisyon farkı"))))</f>
      </c>
      <c r="L196" s="13"/>
      <c r="M196" s="13"/>
    </row>
    <row r="197" spans="1:13" x14ac:dyDescent="0.25">
      <c r="A197" s="37">
        <f>IF('Şirket Ekstresi'!A191="","",'Şirket Ekstresi'!A191)</f>
      </c>
      <c r="B197" s="13">
        <f>IF($A197="","","Şirket ekstresi")</f>
      </c>
      <c r="C197" s="13">
        <f>IF($A197="","",'Şirket Ekstresi'!B191)</f>
      </c>
      <c r="D197" s="13">
        <f>IF($A197="","",'Şirket Ekstresi'!C191)</f>
      </c>
      <c r="E197" s="16">
        <f>IF($A197="","",'Şirket Ekstresi'!E191)</f>
      </c>
      <c r="F197" s="16">
        <f>IF($A197="","",IFERROR(VLOOKUP($A197,'Acente Kayıtları'!$A$2:$J$201,5,FALSE),""))</f>
      </c>
      <c r="G197" s="16">
        <f>IF(OR($A197="",F197=""),"",E197-F197)</f>
      </c>
      <c r="H197" s="16">
        <f>IF($A197="","",'Şirket Ekstresi'!G191)</f>
      </c>
      <c r="I197" s="16">
        <f>IF($A197="","",IFERROR(VLOOKUP($A197,'Acente Kayıtları'!$A$2:$J$201,7,FALSE),""))</f>
      </c>
      <c r="J197" s="16">
        <f>IF(OR($A197="",I197=""),"",H197-I197)</f>
      </c>
      <c r="K197" s="38">
        <f>IF($A197="","",IF(F197="","Yalnızca ekstrede",IF(AND(ROUND(E197-F197,2)=0,ROUND(H197-I197,2)=0),"Eşleşti",IF(ROUND(E197-F197,2)&lt;&gt;0,"Prim farkı","Komisyon farkı"))))</f>
      </c>
      <c r="L197" s="13"/>
      <c r="M197" s="13"/>
    </row>
    <row r="198" spans="1:13" x14ac:dyDescent="0.25">
      <c r="A198" s="37">
        <f>IF('Şirket Ekstresi'!A192="","",'Şirket Ekstresi'!A192)</f>
      </c>
      <c r="B198" s="13">
        <f>IF($A198="","","Şirket ekstresi")</f>
      </c>
      <c r="C198" s="13">
        <f>IF($A198="","",'Şirket Ekstresi'!B192)</f>
      </c>
      <c r="D198" s="13">
        <f>IF($A198="","",'Şirket Ekstresi'!C192)</f>
      </c>
      <c r="E198" s="16">
        <f>IF($A198="","",'Şirket Ekstresi'!E192)</f>
      </c>
      <c r="F198" s="16">
        <f>IF($A198="","",IFERROR(VLOOKUP($A198,'Acente Kayıtları'!$A$2:$J$201,5,FALSE),""))</f>
      </c>
      <c r="G198" s="16">
        <f>IF(OR($A198="",F198=""),"",E198-F198)</f>
      </c>
      <c r="H198" s="16">
        <f>IF($A198="","",'Şirket Ekstresi'!G192)</f>
      </c>
      <c r="I198" s="16">
        <f>IF($A198="","",IFERROR(VLOOKUP($A198,'Acente Kayıtları'!$A$2:$J$201,7,FALSE),""))</f>
      </c>
      <c r="J198" s="16">
        <f>IF(OR($A198="",I198=""),"",H198-I198)</f>
      </c>
      <c r="K198" s="38">
        <f>IF($A198="","",IF(F198="","Yalnızca ekstrede",IF(AND(ROUND(E198-F198,2)=0,ROUND(H198-I198,2)=0),"Eşleşti",IF(ROUND(E198-F198,2)&lt;&gt;0,"Prim farkı","Komisyon farkı"))))</f>
      </c>
      <c r="L198" s="13"/>
      <c r="M198" s="13"/>
    </row>
    <row r="199" spans="1:13" x14ac:dyDescent="0.25">
      <c r="A199" s="37">
        <f>IF('Şirket Ekstresi'!A193="","",'Şirket Ekstresi'!A193)</f>
      </c>
      <c r="B199" s="13">
        <f>IF($A199="","","Şirket ekstresi")</f>
      </c>
      <c r="C199" s="13">
        <f>IF($A199="","",'Şirket Ekstresi'!B193)</f>
      </c>
      <c r="D199" s="13">
        <f>IF($A199="","",'Şirket Ekstresi'!C193)</f>
      </c>
      <c r="E199" s="16">
        <f>IF($A199="","",'Şirket Ekstresi'!E193)</f>
      </c>
      <c r="F199" s="16">
        <f>IF($A199="","",IFERROR(VLOOKUP($A199,'Acente Kayıtları'!$A$2:$J$201,5,FALSE),""))</f>
      </c>
      <c r="G199" s="16">
        <f>IF(OR($A199="",F199=""),"",E199-F199)</f>
      </c>
      <c r="H199" s="16">
        <f>IF($A199="","",'Şirket Ekstresi'!G193)</f>
      </c>
      <c r="I199" s="16">
        <f>IF($A199="","",IFERROR(VLOOKUP($A199,'Acente Kayıtları'!$A$2:$J$201,7,FALSE),""))</f>
      </c>
      <c r="J199" s="16">
        <f>IF(OR($A199="",I199=""),"",H199-I199)</f>
      </c>
      <c r="K199" s="38">
        <f>IF($A199="","",IF(F199="","Yalnızca ekstrede",IF(AND(ROUND(E199-F199,2)=0,ROUND(H199-I199,2)=0),"Eşleşti",IF(ROUND(E199-F199,2)&lt;&gt;0,"Prim farkı","Komisyon farkı"))))</f>
      </c>
      <c r="L199" s="13"/>
      <c r="M199" s="13"/>
    </row>
    <row r="200" spans="1:13" x14ac:dyDescent="0.25">
      <c r="A200" s="37">
        <f>IF('Şirket Ekstresi'!A194="","",'Şirket Ekstresi'!A194)</f>
      </c>
      <c r="B200" s="13">
        <f>IF($A200="","","Şirket ekstresi")</f>
      </c>
      <c r="C200" s="13">
        <f>IF($A200="","",'Şirket Ekstresi'!B194)</f>
      </c>
      <c r="D200" s="13">
        <f>IF($A200="","",'Şirket Ekstresi'!C194)</f>
      </c>
      <c r="E200" s="16">
        <f>IF($A200="","",'Şirket Ekstresi'!E194)</f>
      </c>
      <c r="F200" s="16">
        <f>IF($A200="","",IFERROR(VLOOKUP($A200,'Acente Kayıtları'!$A$2:$J$201,5,FALSE),""))</f>
      </c>
      <c r="G200" s="16">
        <f>IF(OR($A200="",F200=""),"",E200-F200)</f>
      </c>
      <c r="H200" s="16">
        <f>IF($A200="","",'Şirket Ekstresi'!G194)</f>
      </c>
      <c r="I200" s="16">
        <f>IF($A200="","",IFERROR(VLOOKUP($A200,'Acente Kayıtları'!$A$2:$J$201,7,FALSE),""))</f>
      </c>
      <c r="J200" s="16">
        <f>IF(OR($A200="",I200=""),"",H200-I200)</f>
      </c>
      <c r="K200" s="38">
        <f>IF($A200="","",IF(F200="","Yalnızca ekstrede",IF(AND(ROUND(E200-F200,2)=0,ROUND(H200-I200,2)=0),"Eşleşti",IF(ROUND(E200-F200,2)&lt;&gt;0,"Prim farkı","Komisyon farkı"))))</f>
      </c>
      <c r="L200" s="13"/>
      <c r="M200" s="13"/>
    </row>
    <row r="201" spans="1:13" x14ac:dyDescent="0.25">
      <c r="A201" s="37">
        <f>IF('Şirket Ekstresi'!A195="","",'Şirket Ekstresi'!A195)</f>
      </c>
      <c r="B201" s="13">
        <f>IF($A201="","","Şirket ekstresi")</f>
      </c>
      <c r="C201" s="13">
        <f>IF($A201="","",'Şirket Ekstresi'!B195)</f>
      </c>
      <c r="D201" s="13">
        <f>IF($A201="","",'Şirket Ekstresi'!C195)</f>
      </c>
      <c r="E201" s="16">
        <f>IF($A201="","",'Şirket Ekstresi'!E195)</f>
      </c>
      <c r="F201" s="16">
        <f>IF($A201="","",IFERROR(VLOOKUP($A201,'Acente Kayıtları'!$A$2:$J$201,5,FALSE),""))</f>
      </c>
      <c r="G201" s="16">
        <f>IF(OR($A201="",F201=""),"",E201-F201)</f>
      </c>
      <c r="H201" s="16">
        <f>IF($A201="","",'Şirket Ekstresi'!G195)</f>
      </c>
      <c r="I201" s="16">
        <f>IF($A201="","",IFERROR(VLOOKUP($A201,'Acente Kayıtları'!$A$2:$J$201,7,FALSE),""))</f>
      </c>
      <c r="J201" s="16">
        <f>IF(OR($A201="",I201=""),"",H201-I201)</f>
      </c>
      <c r="K201" s="38">
        <f>IF($A201="","",IF(F201="","Yalnızca ekstrede",IF(AND(ROUND(E201-F201,2)=0,ROUND(H201-I201,2)=0),"Eşleşti",IF(ROUND(E201-F201,2)&lt;&gt;0,"Prim farkı","Komisyon farkı"))))</f>
      </c>
      <c r="L201" s="13"/>
      <c r="M201" s="13"/>
    </row>
    <row r="202" spans="1:13" x14ac:dyDescent="0.25">
      <c r="A202" s="37">
        <f>IF('Şirket Ekstresi'!A196="","",'Şirket Ekstresi'!A196)</f>
      </c>
      <c r="B202" s="13">
        <f>IF($A202="","","Şirket ekstresi")</f>
      </c>
      <c r="C202" s="13">
        <f>IF($A202="","",'Şirket Ekstresi'!B196)</f>
      </c>
      <c r="D202" s="13">
        <f>IF($A202="","",'Şirket Ekstresi'!C196)</f>
      </c>
      <c r="E202" s="16">
        <f>IF($A202="","",'Şirket Ekstresi'!E196)</f>
      </c>
      <c r="F202" s="16">
        <f>IF($A202="","",IFERROR(VLOOKUP($A202,'Acente Kayıtları'!$A$2:$J$201,5,FALSE),""))</f>
      </c>
      <c r="G202" s="16">
        <f>IF(OR($A202="",F202=""),"",E202-F202)</f>
      </c>
      <c r="H202" s="16">
        <f>IF($A202="","",'Şirket Ekstresi'!G196)</f>
      </c>
      <c r="I202" s="16">
        <f>IF($A202="","",IFERROR(VLOOKUP($A202,'Acente Kayıtları'!$A$2:$J$201,7,FALSE),""))</f>
      </c>
      <c r="J202" s="16">
        <f>IF(OR($A202="",I202=""),"",H202-I202)</f>
      </c>
      <c r="K202" s="38">
        <f>IF($A202="","",IF(F202="","Yalnızca ekstrede",IF(AND(ROUND(E202-F202,2)=0,ROUND(H202-I202,2)=0),"Eşleşti",IF(ROUND(E202-F202,2)&lt;&gt;0,"Prim farkı","Komisyon farkı"))))</f>
      </c>
      <c r="L202" s="13"/>
      <c r="M202" s="13"/>
    </row>
    <row r="203" spans="1:13" x14ac:dyDescent="0.25">
      <c r="A203" s="37">
        <f>IF('Şirket Ekstresi'!A197="","",'Şirket Ekstresi'!A197)</f>
      </c>
      <c r="B203" s="13">
        <f>IF($A203="","","Şirket ekstresi")</f>
      </c>
      <c r="C203" s="13">
        <f>IF($A203="","",'Şirket Ekstresi'!B197)</f>
      </c>
      <c r="D203" s="13">
        <f>IF($A203="","",'Şirket Ekstresi'!C197)</f>
      </c>
      <c r="E203" s="16">
        <f>IF($A203="","",'Şirket Ekstresi'!E197)</f>
      </c>
      <c r="F203" s="16">
        <f>IF($A203="","",IFERROR(VLOOKUP($A203,'Acente Kayıtları'!$A$2:$J$201,5,FALSE),""))</f>
      </c>
      <c r="G203" s="16">
        <f>IF(OR($A203="",F203=""),"",E203-F203)</f>
      </c>
      <c r="H203" s="16">
        <f>IF($A203="","",'Şirket Ekstresi'!G197)</f>
      </c>
      <c r="I203" s="16">
        <f>IF($A203="","",IFERROR(VLOOKUP($A203,'Acente Kayıtları'!$A$2:$J$201,7,FALSE),""))</f>
      </c>
      <c r="J203" s="16">
        <f>IF(OR($A203="",I203=""),"",H203-I203)</f>
      </c>
      <c r="K203" s="38">
        <f>IF($A203="","",IF(F203="","Yalnızca ekstrede",IF(AND(ROUND(E203-F203,2)=0,ROUND(H203-I203,2)=0),"Eşleşti",IF(ROUND(E203-F203,2)&lt;&gt;0,"Prim farkı","Komisyon farkı"))))</f>
      </c>
      <c r="L203" s="13"/>
      <c r="M203" s="13"/>
    </row>
    <row r="204" spans="1:13" x14ac:dyDescent="0.25">
      <c r="A204" s="37">
        <f>IF('Şirket Ekstresi'!A198="","",'Şirket Ekstresi'!A198)</f>
      </c>
      <c r="B204" s="13">
        <f>IF($A204="","","Şirket ekstresi")</f>
      </c>
      <c r="C204" s="13">
        <f>IF($A204="","",'Şirket Ekstresi'!B198)</f>
      </c>
      <c r="D204" s="13">
        <f>IF($A204="","",'Şirket Ekstresi'!C198)</f>
      </c>
      <c r="E204" s="16">
        <f>IF($A204="","",'Şirket Ekstresi'!E198)</f>
      </c>
      <c r="F204" s="16">
        <f>IF($A204="","",IFERROR(VLOOKUP($A204,'Acente Kayıtları'!$A$2:$J$201,5,FALSE),""))</f>
      </c>
      <c r="G204" s="16">
        <f>IF(OR($A204="",F204=""),"",E204-F204)</f>
      </c>
      <c r="H204" s="16">
        <f>IF($A204="","",'Şirket Ekstresi'!G198)</f>
      </c>
      <c r="I204" s="16">
        <f>IF($A204="","",IFERROR(VLOOKUP($A204,'Acente Kayıtları'!$A$2:$J$201,7,FALSE),""))</f>
      </c>
      <c r="J204" s="16">
        <f>IF(OR($A204="",I204=""),"",H204-I204)</f>
      </c>
      <c r="K204" s="38">
        <f>IF($A204="","",IF(F204="","Yalnızca ekstrede",IF(AND(ROUND(E204-F204,2)=0,ROUND(H204-I204,2)=0),"Eşleşti",IF(ROUND(E204-F204,2)&lt;&gt;0,"Prim farkı","Komisyon farkı"))))</f>
      </c>
      <c r="L204" s="13"/>
      <c r="M204" s="13"/>
    </row>
    <row r="205" spans="1:13" x14ac:dyDescent="0.25">
      <c r="A205" s="37">
        <f>IF('Şirket Ekstresi'!A199="","",'Şirket Ekstresi'!A199)</f>
      </c>
      <c r="B205" s="13">
        <f>IF($A205="","","Şirket ekstresi")</f>
      </c>
      <c r="C205" s="13">
        <f>IF($A205="","",'Şirket Ekstresi'!B199)</f>
      </c>
      <c r="D205" s="13">
        <f>IF($A205="","",'Şirket Ekstresi'!C199)</f>
      </c>
      <c r="E205" s="16">
        <f>IF($A205="","",'Şirket Ekstresi'!E199)</f>
      </c>
      <c r="F205" s="16">
        <f>IF($A205="","",IFERROR(VLOOKUP($A205,'Acente Kayıtları'!$A$2:$J$201,5,FALSE),""))</f>
      </c>
      <c r="G205" s="16">
        <f>IF(OR($A205="",F205=""),"",E205-F205)</f>
      </c>
      <c r="H205" s="16">
        <f>IF($A205="","",'Şirket Ekstresi'!G199)</f>
      </c>
      <c r="I205" s="16">
        <f>IF($A205="","",IFERROR(VLOOKUP($A205,'Acente Kayıtları'!$A$2:$J$201,7,FALSE),""))</f>
      </c>
      <c r="J205" s="16">
        <f>IF(OR($A205="",I205=""),"",H205-I205)</f>
      </c>
      <c r="K205" s="38">
        <f>IF($A205="","",IF(F205="","Yalnızca ekstrede",IF(AND(ROUND(E205-F205,2)=0,ROUND(H205-I205,2)=0),"Eşleşti",IF(ROUND(E205-F205,2)&lt;&gt;0,"Prim farkı","Komisyon farkı"))))</f>
      </c>
      <c r="L205" s="13"/>
      <c r="M205" s="13"/>
    </row>
    <row r="206" spans="1:13" x14ac:dyDescent="0.25">
      <c r="A206" s="37">
        <f>IF('Şirket Ekstresi'!A200="","",'Şirket Ekstresi'!A200)</f>
      </c>
      <c r="B206" s="13">
        <f>IF($A206="","","Şirket ekstresi")</f>
      </c>
      <c r="C206" s="13">
        <f>IF($A206="","",'Şirket Ekstresi'!B200)</f>
      </c>
      <c r="D206" s="13">
        <f>IF($A206="","",'Şirket Ekstresi'!C200)</f>
      </c>
      <c r="E206" s="16">
        <f>IF($A206="","",'Şirket Ekstresi'!E200)</f>
      </c>
      <c r="F206" s="16">
        <f>IF($A206="","",IFERROR(VLOOKUP($A206,'Acente Kayıtları'!$A$2:$J$201,5,FALSE),""))</f>
      </c>
      <c r="G206" s="16">
        <f>IF(OR($A206="",F206=""),"",E206-F206)</f>
      </c>
      <c r="H206" s="16">
        <f>IF($A206="","",'Şirket Ekstresi'!G200)</f>
      </c>
      <c r="I206" s="16">
        <f>IF($A206="","",IFERROR(VLOOKUP($A206,'Acente Kayıtları'!$A$2:$J$201,7,FALSE),""))</f>
      </c>
      <c r="J206" s="16">
        <f>IF(OR($A206="",I206=""),"",H206-I206)</f>
      </c>
      <c r="K206" s="38">
        <f>IF($A206="","",IF(F206="","Yalnızca ekstrede",IF(AND(ROUND(E206-F206,2)=0,ROUND(H206-I206,2)=0),"Eşleşti",IF(ROUND(E206-F206,2)&lt;&gt;0,"Prim farkı","Komisyon farkı"))))</f>
      </c>
      <c r="L206" s="13"/>
      <c r="M206" s="13"/>
    </row>
    <row r="207" spans="1:13" x14ac:dyDescent="0.25">
      <c r="A207" s="37">
        <f>IF('Şirket Ekstresi'!A201="","",'Şirket Ekstresi'!A201)</f>
      </c>
      <c r="B207" s="13">
        <f>IF($A207="","","Şirket ekstresi")</f>
      </c>
      <c r="C207" s="13">
        <f>IF($A207="","",'Şirket Ekstresi'!B201)</f>
      </c>
      <c r="D207" s="13">
        <f>IF($A207="","",'Şirket Ekstresi'!C201)</f>
      </c>
      <c r="E207" s="16">
        <f>IF($A207="","",'Şirket Ekstresi'!E201)</f>
      </c>
      <c r="F207" s="16">
        <f>IF($A207="","",IFERROR(VLOOKUP($A207,'Acente Kayıtları'!$A$2:$J$201,5,FALSE),""))</f>
      </c>
      <c r="G207" s="16">
        <f>IF(OR($A207="",F207=""),"",E207-F207)</f>
      </c>
      <c r="H207" s="16">
        <f>IF($A207="","",'Şirket Ekstresi'!G201)</f>
      </c>
      <c r="I207" s="16">
        <f>IF($A207="","",IFERROR(VLOOKUP($A207,'Acente Kayıtları'!$A$2:$J$201,7,FALSE),""))</f>
      </c>
      <c r="J207" s="16">
        <f>IF(OR($A207="",I207=""),"",H207-I207)</f>
      </c>
      <c r="K207" s="38">
        <f>IF($A207="","",IF(F207="","Yalnızca ekstrede",IF(AND(ROUND(E207-F207,2)=0,ROUND(H207-I207,2)=0),"Eşleşti",IF(ROUND(E207-F207,2)&lt;&gt;0,"Prim farkı","Komisyon farkı"))))</f>
      </c>
      <c r="L207" s="13"/>
      <c r="M207" s="13"/>
    </row>
    <row r="208" spans="1:13" x14ac:dyDescent="0.25">
      <c r="A208" s="37">
        <f>IF('Acente Kayıtları'!A2="","",IF(COUNTIF('Şirket Ekstresi'!$A$2:$A$201,'Acente Kayıtları'!A2)=0,'Acente Kayıtları'!A2,""))</f>
      </c>
      <c r="B208" s="13">
        <f>IF($A208="","","Acente kaydı")</f>
      </c>
      <c r="C208" s="13">
        <f>IF($A208="","",'Acente Kayıtları'!B2)</f>
      </c>
      <c r="D208" s="13">
        <f>IF($A208="","",'Acente Kayıtları'!C2)</f>
      </c>
      <c r="F208" s="16">
        <f>IF($A208="","",'Acente Kayıtları'!E2)</f>
      </c>
      <c r="G208" s="16">
        <f>IF($A208="","",-F208)</f>
      </c>
      <c r="I208" s="16">
        <f>IF($A208="","",'Acente Kayıtları'!G2)</f>
      </c>
      <c r="J208" s="16">
        <f>IF($A208="","",-I208)</f>
      </c>
      <c r="K208" s="38">
        <f>IF($A208="","","Yalnızca kayıtta")</f>
      </c>
      <c r="L208" s="13"/>
      <c r="M208" s="13"/>
    </row>
    <row r="209" spans="1:13" x14ac:dyDescent="0.25">
      <c r="A209" s="37">
        <f>IF('Acente Kayıtları'!A3="","",IF(COUNTIF('Şirket Ekstresi'!$A$2:$A$201,'Acente Kayıtları'!A3)=0,'Acente Kayıtları'!A3,""))</f>
      </c>
      <c r="B209" s="13">
        <f>IF($A209="","","Acente kaydı")</f>
      </c>
      <c r="C209" s="13">
        <f>IF($A209="","",'Acente Kayıtları'!B3)</f>
      </c>
      <c r="D209" s="13">
        <f>IF($A209="","",'Acente Kayıtları'!C3)</f>
      </c>
      <c r="F209" s="16">
        <f>IF($A209="","",'Acente Kayıtları'!E3)</f>
      </c>
      <c r="G209" s="16">
        <f>IF($A209="","",-F209)</f>
      </c>
      <c r="I209" s="16">
        <f>IF($A209="","",'Acente Kayıtları'!G3)</f>
      </c>
      <c r="J209" s="16">
        <f>IF($A209="","",-I209)</f>
      </c>
      <c r="K209" s="38">
        <f>IF($A209="","","Yalnızca kayıtta")</f>
      </c>
      <c r="L209" s="13"/>
      <c r="M209" s="13"/>
    </row>
    <row r="210" spans="1:13" x14ac:dyDescent="0.25">
      <c r="A210" s="37">
        <f>IF('Acente Kayıtları'!A4="","",IF(COUNTIF('Şirket Ekstresi'!$A$2:$A$201,'Acente Kayıtları'!A4)=0,'Acente Kayıtları'!A4,""))</f>
      </c>
      <c r="B210" s="13">
        <f>IF($A210="","","Acente kaydı")</f>
      </c>
      <c r="C210" s="13">
        <f>IF($A210="","",'Acente Kayıtları'!B4)</f>
      </c>
      <c r="D210" s="13">
        <f>IF($A210="","",'Acente Kayıtları'!C4)</f>
      </c>
      <c r="F210" s="16">
        <f>IF($A210="","",'Acente Kayıtları'!E4)</f>
      </c>
      <c r="G210" s="16">
        <f>IF($A210="","",-F210)</f>
      </c>
      <c r="I210" s="16">
        <f>IF($A210="","",'Acente Kayıtları'!G4)</f>
      </c>
      <c r="J210" s="16">
        <f>IF($A210="","",-I210)</f>
      </c>
      <c r="K210" s="38">
        <f>IF($A210="","","Yalnızca kayıtta")</f>
      </c>
      <c r="L210" s="13"/>
      <c r="M210" s="13"/>
    </row>
    <row r="211" spans="1:13" x14ac:dyDescent="0.25">
      <c r="A211" s="37">
        <f>IF('Acente Kayıtları'!A5="","",IF(COUNTIF('Şirket Ekstresi'!$A$2:$A$201,'Acente Kayıtları'!A5)=0,'Acente Kayıtları'!A5,""))</f>
      </c>
      <c r="B211" s="13">
        <f>IF($A211="","","Acente kaydı")</f>
      </c>
      <c r="C211" s="13">
        <f>IF($A211="","",'Acente Kayıtları'!B5)</f>
      </c>
      <c r="D211" s="13">
        <f>IF($A211="","",'Acente Kayıtları'!C5)</f>
      </c>
      <c r="F211" s="16">
        <f>IF($A211="","",'Acente Kayıtları'!E5)</f>
      </c>
      <c r="G211" s="16">
        <f>IF($A211="","",-F211)</f>
      </c>
      <c r="I211" s="16">
        <f>IF($A211="","",'Acente Kayıtları'!G5)</f>
      </c>
      <c r="J211" s="16">
        <f>IF($A211="","",-I211)</f>
      </c>
      <c r="K211" s="38">
        <f>IF($A211="","","Yalnızca kayıtta")</f>
      </c>
      <c r="L211" s="13"/>
      <c r="M211" s="13"/>
    </row>
    <row r="212" spans="1:13" x14ac:dyDescent="0.25">
      <c r="A212" s="37">
        <f>IF('Acente Kayıtları'!A6="","",IF(COUNTIF('Şirket Ekstresi'!$A$2:$A$201,'Acente Kayıtları'!A6)=0,'Acente Kayıtları'!A6,""))</f>
      </c>
      <c r="B212" s="13">
        <f>IF($A212="","","Acente kaydı")</f>
      </c>
      <c r="C212" s="13">
        <f>IF($A212="","",'Acente Kayıtları'!B6)</f>
      </c>
      <c r="D212" s="13">
        <f>IF($A212="","",'Acente Kayıtları'!C6)</f>
      </c>
      <c r="F212" s="16">
        <f>IF($A212="","",'Acente Kayıtları'!E6)</f>
      </c>
      <c r="G212" s="16">
        <f>IF($A212="","",-F212)</f>
      </c>
      <c r="I212" s="16">
        <f>IF($A212="","",'Acente Kayıtları'!G6)</f>
      </c>
      <c r="J212" s="16">
        <f>IF($A212="","",-I212)</f>
      </c>
      <c r="K212" s="38">
        <f>IF($A212="","","Yalnızca kayıtta")</f>
      </c>
      <c r="L212" s="13"/>
      <c r="M212" s="13"/>
    </row>
    <row r="213" spans="1:13" x14ac:dyDescent="0.25">
      <c r="A213" s="37">
        <f>IF('Acente Kayıtları'!A7="","",IF(COUNTIF('Şirket Ekstresi'!$A$2:$A$201,'Acente Kayıtları'!A7)=0,'Acente Kayıtları'!A7,""))</f>
      </c>
      <c r="B213" s="13">
        <f>IF($A213="","","Acente kaydı")</f>
      </c>
      <c r="C213" s="13">
        <f>IF($A213="","",'Acente Kayıtları'!B7)</f>
      </c>
      <c r="D213" s="13">
        <f>IF($A213="","",'Acente Kayıtları'!C7)</f>
      </c>
      <c r="F213" s="16">
        <f>IF($A213="","",'Acente Kayıtları'!E7)</f>
      </c>
      <c r="G213" s="16">
        <f>IF($A213="","",-F213)</f>
      </c>
      <c r="I213" s="16">
        <f>IF($A213="","",'Acente Kayıtları'!G7)</f>
      </c>
      <c r="J213" s="16">
        <f>IF($A213="","",-I213)</f>
      </c>
      <c r="K213" s="38">
        <f>IF($A213="","","Yalnızca kayıtta")</f>
      </c>
      <c r="L213" s="13"/>
      <c r="M213" s="13"/>
    </row>
    <row r="214" spans="1:13" x14ac:dyDescent="0.25">
      <c r="A214" s="37">
        <f>IF('Acente Kayıtları'!A8="","",IF(COUNTIF('Şirket Ekstresi'!$A$2:$A$201,'Acente Kayıtları'!A8)=0,'Acente Kayıtları'!A8,""))</f>
      </c>
      <c r="B214" s="13">
        <f>IF($A214="","","Acente kaydı")</f>
      </c>
      <c r="C214" s="13">
        <f>IF($A214="","",'Acente Kayıtları'!B8)</f>
      </c>
      <c r="D214" s="13">
        <f>IF($A214="","",'Acente Kayıtları'!C8)</f>
      </c>
      <c r="F214" s="16">
        <f>IF($A214="","",'Acente Kayıtları'!E8)</f>
      </c>
      <c r="G214" s="16">
        <f>IF($A214="","",-F214)</f>
      </c>
      <c r="I214" s="16">
        <f>IF($A214="","",'Acente Kayıtları'!G8)</f>
      </c>
      <c r="J214" s="16">
        <f>IF($A214="","",-I214)</f>
      </c>
      <c r="K214" s="38">
        <f>IF($A214="","","Yalnızca kayıtta")</f>
      </c>
      <c r="L214" s="13"/>
      <c r="M214" s="13"/>
    </row>
    <row r="215" spans="1:13" x14ac:dyDescent="0.25">
      <c r="A215" s="37">
        <f>IF('Acente Kayıtları'!A9="","",IF(COUNTIF('Şirket Ekstresi'!$A$2:$A$201,'Acente Kayıtları'!A9)=0,'Acente Kayıtları'!A9,""))</f>
      </c>
      <c r="B215" s="13">
        <f>IF($A215="","","Acente kaydı")</f>
      </c>
      <c r="C215" s="13">
        <f>IF($A215="","",'Acente Kayıtları'!B9)</f>
      </c>
      <c r="D215" s="13">
        <f>IF($A215="","",'Acente Kayıtları'!C9)</f>
      </c>
      <c r="F215" s="16">
        <f>IF($A215="","",'Acente Kayıtları'!E9)</f>
      </c>
      <c r="G215" s="16">
        <f>IF($A215="","",-F215)</f>
      </c>
      <c r="I215" s="16">
        <f>IF($A215="","",'Acente Kayıtları'!G9)</f>
      </c>
      <c r="J215" s="16">
        <f>IF($A215="","",-I215)</f>
      </c>
      <c r="K215" s="38">
        <f>IF($A215="","","Yalnızca kayıtta")</f>
      </c>
      <c r="L215" s="39" t="s">
        <v>108</v>
      </c>
      <c r="M215" s="13"/>
    </row>
    <row r="216" spans="1:13" x14ac:dyDescent="0.25">
      <c r="A216" s="37">
        <f>IF('Acente Kayıtları'!A10="","",IF(COUNTIF('Şirket Ekstresi'!$A$2:$A$201,'Acente Kayıtları'!A10)=0,'Acente Kayıtları'!A10,""))</f>
      </c>
      <c r="B216" s="13">
        <f>IF($A216="","","Acente kaydı")</f>
      </c>
      <c r="C216" s="13">
        <f>IF($A216="","",'Acente Kayıtları'!B10)</f>
      </c>
      <c r="D216" s="13">
        <f>IF($A216="","",'Acente Kayıtları'!C10)</f>
      </c>
      <c r="F216" s="16">
        <f>IF($A216="","",'Acente Kayıtları'!E10)</f>
      </c>
      <c r="G216" s="16">
        <f>IF($A216="","",-F216)</f>
      </c>
      <c r="I216" s="16">
        <f>IF($A216="","",'Acente Kayıtları'!G10)</f>
      </c>
      <c r="J216" s="16">
        <f>IF($A216="","",-I216)</f>
      </c>
      <c r="K216" s="38">
        <f>IF($A216="","","Yalnızca kayıtta")</f>
      </c>
      <c r="L216" s="13"/>
      <c r="M216" s="13"/>
    </row>
    <row r="217" spans="1:13" x14ac:dyDescent="0.25">
      <c r="A217" s="37">
        <f>IF('Acente Kayıtları'!A11="","",IF(COUNTIF('Şirket Ekstresi'!$A$2:$A$201,'Acente Kayıtları'!A11)=0,'Acente Kayıtları'!A11,""))</f>
      </c>
      <c r="B217" s="13">
        <f>IF($A217="","","Acente kaydı")</f>
      </c>
      <c r="C217" s="13">
        <f>IF($A217="","",'Acente Kayıtları'!B11)</f>
      </c>
      <c r="D217" s="13">
        <f>IF($A217="","",'Acente Kayıtları'!C11)</f>
      </c>
      <c r="F217" s="16">
        <f>IF($A217="","",'Acente Kayıtları'!E11)</f>
      </c>
      <c r="G217" s="16">
        <f>IF($A217="","",-F217)</f>
      </c>
      <c r="I217" s="16">
        <f>IF($A217="","",'Acente Kayıtları'!G11)</f>
      </c>
      <c r="J217" s="16">
        <f>IF($A217="","",-I217)</f>
      </c>
      <c r="K217" s="38">
        <f>IF($A217="","","Yalnızca kayıtta")</f>
      </c>
      <c r="L217" s="13"/>
      <c r="M217" s="13"/>
    </row>
    <row r="218" spans="1:13" x14ac:dyDescent="0.25">
      <c r="A218" s="37">
        <f>IF('Acente Kayıtları'!A12="","",IF(COUNTIF('Şirket Ekstresi'!$A$2:$A$201,'Acente Kayıtları'!A12)=0,'Acente Kayıtları'!A12,""))</f>
      </c>
      <c r="B218" s="13">
        <f>IF($A218="","","Acente kaydı")</f>
      </c>
      <c r="C218" s="13">
        <f>IF($A218="","",'Acente Kayıtları'!B12)</f>
      </c>
      <c r="D218" s="13">
        <f>IF($A218="","",'Acente Kayıtları'!C12)</f>
      </c>
      <c r="F218" s="16">
        <f>IF($A218="","",'Acente Kayıtları'!E12)</f>
      </c>
      <c r="G218" s="16">
        <f>IF($A218="","",-F218)</f>
      </c>
      <c r="I218" s="16">
        <f>IF($A218="","",'Acente Kayıtları'!G12)</f>
      </c>
      <c r="J218" s="16">
        <f>IF($A218="","",-I218)</f>
      </c>
      <c r="K218" s="38">
        <f>IF($A218="","","Yalnızca kayıtta")</f>
      </c>
      <c r="L218" s="13"/>
      <c r="M218" s="13"/>
    </row>
    <row r="219" spans="1:13" x14ac:dyDescent="0.25">
      <c r="A219" s="37">
        <f>IF('Acente Kayıtları'!A13="","",IF(COUNTIF('Şirket Ekstresi'!$A$2:$A$201,'Acente Kayıtları'!A13)=0,'Acente Kayıtları'!A13,""))</f>
      </c>
      <c r="B219" s="13">
        <f>IF($A219="","","Acente kaydı")</f>
      </c>
      <c r="C219" s="13">
        <f>IF($A219="","",'Acente Kayıtları'!B13)</f>
      </c>
      <c r="D219" s="13">
        <f>IF($A219="","",'Acente Kayıtları'!C13)</f>
      </c>
      <c r="F219" s="16">
        <f>IF($A219="","",'Acente Kayıtları'!E13)</f>
      </c>
      <c r="G219" s="16">
        <f>IF($A219="","",-F219)</f>
      </c>
      <c r="I219" s="16">
        <f>IF($A219="","",'Acente Kayıtları'!G13)</f>
      </c>
      <c r="J219" s="16">
        <f>IF($A219="","",-I219)</f>
      </c>
      <c r="K219" s="38">
        <f>IF($A219="","","Yalnızca kayıtta")</f>
      </c>
      <c r="L219" s="13"/>
      <c r="M219" s="13"/>
    </row>
    <row r="220" spans="1:13" x14ac:dyDescent="0.25">
      <c r="A220" s="37">
        <f>IF('Acente Kayıtları'!A14="","",IF(COUNTIF('Şirket Ekstresi'!$A$2:$A$201,'Acente Kayıtları'!A14)=0,'Acente Kayıtları'!A14,""))</f>
      </c>
      <c r="B220" s="13">
        <f>IF($A220="","","Acente kaydı")</f>
      </c>
      <c r="C220" s="13">
        <f>IF($A220="","",'Acente Kayıtları'!B14)</f>
      </c>
      <c r="D220" s="13">
        <f>IF($A220="","",'Acente Kayıtları'!C14)</f>
      </c>
      <c r="F220" s="16">
        <f>IF($A220="","",'Acente Kayıtları'!E14)</f>
      </c>
      <c r="G220" s="16">
        <f>IF($A220="","",-F220)</f>
      </c>
      <c r="I220" s="16">
        <f>IF($A220="","",'Acente Kayıtları'!G14)</f>
      </c>
      <c r="J220" s="16">
        <f>IF($A220="","",-I220)</f>
      </c>
      <c r="K220" s="38">
        <f>IF($A220="","","Yalnızca kayıtta")</f>
      </c>
      <c r="L220" s="13"/>
      <c r="M220" s="13"/>
    </row>
    <row r="221" spans="1:13" x14ac:dyDescent="0.25">
      <c r="A221" s="37">
        <f>IF('Acente Kayıtları'!A15="","",IF(COUNTIF('Şirket Ekstresi'!$A$2:$A$201,'Acente Kayıtları'!A15)=0,'Acente Kayıtları'!A15,""))</f>
      </c>
      <c r="B221" s="13">
        <f>IF($A221="","","Acente kaydı")</f>
      </c>
      <c r="C221" s="13">
        <f>IF($A221="","",'Acente Kayıtları'!B15)</f>
      </c>
      <c r="D221" s="13">
        <f>IF($A221="","",'Acente Kayıtları'!C15)</f>
      </c>
      <c r="F221" s="16">
        <f>IF($A221="","",'Acente Kayıtları'!E15)</f>
      </c>
      <c r="G221" s="16">
        <f>IF($A221="","",-F221)</f>
      </c>
      <c r="I221" s="16">
        <f>IF($A221="","",'Acente Kayıtları'!G15)</f>
      </c>
      <c r="J221" s="16">
        <f>IF($A221="","",-I221)</f>
      </c>
      <c r="K221" s="38">
        <f>IF($A221="","","Yalnızca kayıtta")</f>
      </c>
      <c r="L221" s="13"/>
      <c r="M221" s="13"/>
    </row>
    <row r="222" spans="1:13" x14ac:dyDescent="0.25">
      <c r="A222" s="37">
        <f>IF('Acente Kayıtları'!A16="","",IF(COUNTIF('Şirket Ekstresi'!$A$2:$A$201,'Acente Kayıtları'!A16)=0,'Acente Kayıtları'!A16,""))</f>
      </c>
      <c r="B222" s="13">
        <f>IF($A222="","","Acente kaydı")</f>
      </c>
      <c r="C222" s="13">
        <f>IF($A222="","",'Acente Kayıtları'!B16)</f>
      </c>
      <c r="D222" s="13">
        <f>IF($A222="","",'Acente Kayıtları'!C16)</f>
      </c>
      <c r="F222" s="16">
        <f>IF($A222="","",'Acente Kayıtları'!E16)</f>
      </c>
      <c r="G222" s="16">
        <f>IF($A222="","",-F222)</f>
      </c>
      <c r="I222" s="16">
        <f>IF($A222="","",'Acente Kayıtları'!G16)</f>
      </c>
      <c r="J222" s="16">
        <f>IF($A222="","",-I222)</f>
      </c>
      <c r="K222" s="38">
        <f>IF($A222="","","Yalnızca kayıtta")</f>
      </c>
      <c r="L222" s="13"/>
      <c r="M222" s="13"/>
    </row>
    <row r="223" spans="1:13" x14ac:dyDescent="0.25">
      <c r="A223" s="37">
        <f>IF('Acente Kayıtları'!A17="","",IF(COUNTIF('Şirket Ekstresi'!$A$2:$A$201,'Acente Kayıtları'!A17)=0,'Acente Kayıtları'!A17,""))</f>
      </c>
      <c r="B223" s="13">
        <f>IF($A223="","","Acente kaydı")</f>
      </c>
      <c r="C223" s="13">
        <f>IF($A223="","",'Acente Kayıtları'!B17)</f>
      </c>
      <c r="D223" s="13">
        <f>IF($A223="","",'Acente Kayıtları'!C17)</f>
      </c>
      <c r="F223" s="16">
        <f>IF($A223="","",'Acente Kayıtları'!E17)</f>
      </c>
      <c r="G223" s="16">
        <f>IF($A223="","",-F223)</f>
      </c>
      <c r="I223" s="16">
        <f>IF($A223="","",'Acente Kayıtları'!G17)</f>
      </c>
      <c r="J223" s="16">
        <f>IF($A223="","",-I223)</f>
      </c>
      <c r="K223" s="38">
        <f>IF($A223="","","Yalnızca kayıtta")</f>
      </c>
      <c r="L223" s="13"/>
      <c r="M223" s="13"/>
    </row>
    <row r="224" spans="1:13" x14ac:dyDescent="0.25">
      <c r="A224" s="37">
        <f>IF('Acente Kayıtları'!A18="","",IF(COUNTIF('Şirket Ekstresi'!$A$2:$A$201,'Acente Kayıtları'!A18)=0,'Acente Kayıtları'!A18,""))</f>
      </c>
      <c r="B224" s="13">
        <f>IF($A224="","","Acente kaydı")</f>
      </c>
      <c r="C224" s="13">
        <f>IF($A224="","",'Acente Kayıtları'!B18)</f>
      </c>
      <c r="D224" s="13">
        <f>IF($A224="","",'Acente Kayıtları'!C18)</f>
      </c>
      <c r="F224" s="16">
        <f>IF($A224="","",'Acente Kayıtları'!E18)</f>
      </c>
      <c r="G224" s="16">
        <f>IF($A224="","",-F224)</f>
      </c>
      <c r="I224" s="16">
        <f>IF($A224="","",'Acente Kayıtları'!G18)</f>
      </c>
      <c r="J224" s="16">
        <f>IF($A224="","",-I224)</f>
      </c>
      <c r="K224" s="38">
        <f>IF($A224="","","Yalnızca kayıtta")</f>
      </c>
      <c r="L224" s="13"/>
      <c r="M224" s="13"/>
    </row>
    <row r="225" spans="1:13" x14ac:dyDescent="0.25">
      <c r="A225" s="37">
        <f>IF('Acente Kayıtları'!A19="","",IF(COUNTIF('Şirket Ekstresi'!$A$2:$A$201,'Acente Kayıtları'!A19)=0,'Acente Kayıtları'!A19,""))</f>
      </c>
      <c r="B225" s="13">
        <f>IF($A225="","","Acente kaydı")</f>
      </c>
      <c r="C225" s="13">
        <f>IF($A225="","",'Acente Kayıtları'!B19)</f>
      </c>
      <c r="D225" s="13">
        <f>IF($A225="","",'Acente Kayıtları'!C19)</f>
      </c>
      <c r="F225" s="16">
        <f>IF($A225="","",'Acente Kayıtları'!E19)</f>
      </c>
      <c r="G225" s="16">
        <f>IF($A225="","",-F225)</f>
      </c>
      <c r="I225" s="16">
        <f>IF($A225="","",'Acente Kayıtları'!G19)</f>
      </c>
      <c r="J225" s="16">
        <f>IF($A225="","",-I225)</f>
      </c>
      <c r="K225" s="38">
        <f>IF($A225="","","Yalnızca kayıtta")</f>
      </c>
      <c r="L225" s="13"/>
      <c r="M225" s="13"/>
    </row>
    <row r="226" spans="1:13" x14ac:dyDescent="0.25">
      <c r="A226" s="37">
        <f>IF('Acente Kayıtları'!A20="","",IF(COUNTIF('Şirket Ekstresi'!$A$2:$A$201,'Acente Kayıtları'!A20)=0,'Acente Kayıtları'!A20,""))</f>
      </c>
      <c r="B226" s="13">
        <f>IF($A226="","","Acente kaydı")</f>
      </c>
      <c r="C226" s="13">
        <f>IF($A226="","",'Acente Kayıtları'!B20)</f>
      </c>
      <c r="D226" s="13">
        <f>IF($A226="","",'Acente Kayıtları'!C20)</f>
      </c>
      <c r="F226" s="16">
        <f>IF($A226="","",'Acente Kayıtları'!E20)</f>
      </c>
      <c r="G226" s="16">
        <f>IF($A226="","",-F226)</f>
      </c>
      <c r="I226" s="16">
        <f>IF($A226="","",'Acente Kayıtları'!G20)</f>
      </c>
      <c r="J226" s="16">
        <f>IF($A226="","",-I226)</f>
      </c>
      <c r="K226" s="38">
        <f>IF($A226="","","Yalnızca kayıtta")</f>
      </c>
      <c r="L226" s="13"/>
      <c r="M226" s="13"/>
    </row>
    <row r="227" spans="1:13" x14ac:dyDescent="0.25">
      <c r="A227" s="37">
        <f>IF('Acente Kayıtları'!A21="","",IF(COUNTIF('Şirket Ekstresi'!$A$2:$A$201,'Acente Kayıtları'!A21)=0,'Acente Kayıtları'!A21,""))</f>
      </c>
      <c r="B227" s="13">
        <f>IF($A227="","","Acente kaydı")</f>
      </c>
      <c r="C227" s="13">
        <f>IF($A227="","",'Acente Kayıtları'!B21)</f>
      </c>
      <c r="D227" s="13">
        <f>IF($A227="","",'Acente Kayıtları'!C21)</f>
      </c>
      <c r="F227" s="16">
        <f>IF($A227="","",'Acente Kayıtları'!E21)</f>
      </c>
      <c r="G227" s="16">
        <f>IF($A227="","",-F227)</f>
      </c>
      <c r="I227" s="16">
        <f>IF($A227="","",'Acente Kayıtları'!G21)</f>
      </c>
      <c r="J227" s="16">
        <f>IF($A227="","",-I227)</f>
      </c>
      <c r="K227" s="38">
        <f>IF($A227="","","Yalnızca kayıtta")</f>
      </c>
      <c r="L227" s="13"/>
      <c r="M227" s="13"/>
    </row>
    <row r="228" spans="1:13" x14ac:dyDescent="0.25">
      <c r="A228" s="37">
        <f>IF('Acente Kayıtları'!A22="","",IF(COUNTIF('Şirket Ekstresi'!$A$2:$A$201,'Acente Kayıtları'!A22)=0,'Acente Kayıtları'!A22,""))</f>
      </c>
      <c r="B228" s="13">
        <f>IF($A228="","","Acente kaydı")</f>
      </c>
      <c r="C228" s="13">
        <f>IF($A228="","",'Acente Kayıtları'!B22)</f>
      </c>
      <c r="D228" s="13">
        <f>IF($A228="","",'Acente Kayıtları'!C22)</f>
      </c>
      <c r="F228" s="16">
        <f>IF($A228="","",'Acente Kayıtları'!E22)</f>
      </c>
      <c r="G228" s="16">
        <f>IF($A228="","",-F228)</f>
      </c>
      <c r="I228" s="16">
        <f>IF($A228="","",'Acente Kayıtları'!G22)</f>
      </c>
      <c r="J228" s="16">
        <f>IF($A228="","",-I228)</f>
      </c>
      <c r="K228" s="38">
        <f>IF($A228="","","Yalnızca kayıtta")</f>
      </c>
      <c r="L228" s="13"/>
      <c r="M228" s="13"/>
    </row>
    <row r="229" spans="1:13" x14ac:dyDescent="0.25">
      <c r="A229" s="37">
        <f>IF('Acente Kayıtları'!A23="","",IF(COUNTIF('Şirket Ekstresi'!$A$2:$A$201,'Acente Kayıtları'!A23)=0,'Acente Kayıtları'!A23,""))</f>
      </c>
      <c r="B229" s="13">
        <f>IF($A229="","","Acente kaydı")</f>
      </c>
      <c r="C229" s="13">
        <f>IF($A229="","",'Acente Kayıtları'!B23)</f>
      </c>
      <c r="D229" s="13">
        <f>IF($A229="","",'Acente Kayıtları'!C23)</f>
      </c>
      <c r="F229" s="16">
        <f>IF($A229="","",'Acente Kayıtları'!E23)</f>
      </c>
      <c r="G229" s="16">
        <f>IF($A229="","",-F229)</f>
      </c>
      <c r="I229" s="16">
        <f>IF($A229="","",'Acente Kayıtları'!G23)</f>
      </c>
      <c r="J229" s="16">
        <f>IF($A229="","",-I229)</f>
      </c>
      <c r="K229" s="38">
        <f>IF($A229="","","Yalnızca kayıtta")</f>
      </c>
      <c r="L229" s="13"/>
      <c r="M229" s="13"/>
    </row>
    <row r="230" spans="1:13" x14ac:dyDescent="0.25">
      <c r="A230" s="37">
        <f>IF('Acente Kayıtları'!A24="","",IF(COUNTIF('Şirket Ekstresi'!$A$2:$A$201,'Acente Kayıtları'!A24)=0,'Acente Kayıtları'!A24,""))</f>
      </c>
      <c r="B230" s="13">
        <f>IF($A230="","","Acente kaydı")</f>
      </c>
      <c r="C230" s="13">
        <f>IF($A230="","",'Acente Kayıtları'!B24)</f>
      </c>
      <c r="D230" s="13">
        <f>IF($A230="","",'Acente Kayıtları'!C24)</f>
      </c>
      <c r="F230" s="16">
        <f>IF($A230="","",'Acente Kayıtları'!E24)</f>
      </c>
      <c r="G230" s="16">
        <f>IF($A230="","",-F230)</f>
      </c>
      <c r="I230" s="16">
        <f>IF($A230="","",'Acente Kayıtları'!G24)</f>
      </c>
      <c r="J230" s="16">
        <f>IF($A230="","",-I230)</f>
      </c>
      <c r="K230" s="38">
        <f>IF($A230="","","Yalnızca kayıtta")</f>
      </c>
      <c r="L230" s="13"/>
      <c r="M230" s="13"/>
    </row>
    <row r="231" spans="1:13" x14ac:dyDescent="0.25">
      <c r="A231" s="37">
        <f>IF('Acente Kayıtları'!A25="","",IF(COUNTIF('Şirket Ekstresi'!$A$2:$A$201,'Acente Kayıtları'!A25)=0,'Acente Kayıtları'!A25,""))</f>
      </c>
      <c r="B231" s="13">
        <f>IF($A231="","","Acente kaydı")</f>
      </c>
      <c r="C231" s="13">
        <f>IF($A231="","",'Acente Kayıtları'!B25)</f>
      </c>
      <c r="D231" s="13">
        <f>IF($A231="","",'Acente Kayıtları'!C25)</f>
      </c>
      <c r="F231" s="16">
        <f>IF($A231="","",'Acente Kayıtları'!E25)</f>
      </c>
      <c r="G231" s="16">
        <f>IF($A231="","",-F231)</f>
      </c>
      <c r="I231" s="16">
        <f>IF($A231="","",'Acente Kayıtları'!G25)</f>
      </c>
      <c r="J231" s="16">
        <f>IF($A231="","",-I231)</f>
      </c>
      <c r="K231" s="38">
        <f>IF($A231="","","Yalnızca kayıtta")</f>
      </c>
      <c r="L231" s="13"/>
      <c r="M231" s="13"/>
    </row>
    <row r="232" spans="1:13" x14ac:dyDescent="0.25">
      <c r="A232" s="37">
        <f>IF('Acente Kayıtları'!A26="","",IF(COUNTIF('Şirket Ekstresi'!$A$2:$A$201,'Acente Kayıtları'!A26)=0,'Acente Kayıtları'!A26,""))</f>
      </c>
      <c r="B232" s="13">
        <f>IF($A232="","","Acente kaydı")</f>
      </c>
      <c r="C232" s="13">
        <f>IF($A232="","",'Acente Kayıtları'!B26)</f>
      </c>
      <c r="D232" s="13">
        <f>IF($A232="","",'Acente Kayıtları'!C26)</f>
      </c>
      <c r="F232" s="16">
        <f>IF($A232="","",'Acente Kayıtları'!E26)</f>
      </c>
      <c r="G232" s="16">
        <f>IF($A232="","",-F232)</f>
      </c>
      <c r="I232" s="16">
        <f>IF($A232="","",'Acente Kayıtları'!G26)</f>
      </c>
      <c r="J232" s="16">
        <f>IF($A232="","",-I232)</f>
      </c>
      <c r="K232" s="38">
        <f>IF($A232="","","Yalnızca kayıtta")</f>
      </c>
      <c r="L232" s="13"/>
      <c r="M232" s="13"/>
    </row>
    <row r="233" spans="1:13" x14ac:dyDescent="0.25">
      <c r="A233" s="37">
        <f>IF('Acente Kayıtları'!A27="","",IF(COUNTIF('Şirket Ekstresi'!$A$2:$A$201,'Acente Kayıtları'!A27)=0,'Acente Kayıtları'!A27,""))</f>
      </c>
      <c r="B233" s="13">
        <f>IF($A233="","","Acente kaydı")</f>
      </c>
      <c r="C233" s="13">
        <f>IF($A233="","",'Acente Kayıtları'!B27)</f>
      </c>
      <c r="D233" s="13">
        <f>IF($A233="","",'Acente Kayıtları'!C27)</f>
      </c>
      <c r="F233" s="16">
        <f>IF($A233="","",'Acente Kayıtları'!E27)</f>
      </c>
      <c r="G233" s="16">
        <f>IF($A233="","",-F233)</f>
      </c>
      <c r="I233" s="16">
        <f>IF($A233="","",'Acente Kayıtları'!G27)</f>
      </c>
      <c r="J233" s="16">
        <f>IF($A233="","",-I233)</f>
      </c>
      <c r="K233" s="38">
        <f>IF($A233="","","Yalnızca kayıtta")</f>
      </c>
      <c r="L233" s="13"/>
      <c r="M233" s="13"/>
    </row>
    <row r="234" spans="1:13" x14ac:dyDescent="0.25">
      <c r="A234" s="37">
        <f>IF('Acente Kayıtları'!A28="","",IF(COUNTIF('Şirket Ekstresi'!$A$2:$A$201,'Acente Kayıtları'!A28)=0,'Acente Kayıtları'!A28,""))</f>
      </c>
      <c r="B234" s="13">
        <f>IF($A234="","","Acente kaydı")</f>
      </c>
      <c r="C234" s="13">
        <f>IF($A234="","",'Acente Kayıtları'!B28)</f>
      </c>
      <c r="D234" s="13">
        <f>IF($A234="","",'Acente Kayıtları'!C28)</f>
      </c>
      <c r="F234" s="16">
        <f>IF($A234="","",'Acente Kayıtları'!E28)</f>
      </c>
      <c r="G234" s="16">
        <f>IF($A234="","",-F234)</f>
      </c>
      <c r="I234" s="16">
        <f>IF($A234="","",'Acente Kayıtları'!G28)</f>
      </c>
      <c r="J234" s="16">
        <f>IF($A234="","",-I234)</f>
      </c>
      <c r="K234" s="38">
        <f>IF($A234="","","Yalnızca kayıtta")</f>
      </c>
      <c r="L234" s="13"/>
      <c r="M234" s="13"/>
    </row>
    <row r="235" spans="1:13" x14ac:dyDescent="0.25">
      <c r="A235" s="37">
        <f>IF('Acente Kayıtları'!A29="","",IF(COUNTIF('Şirket Ekstresi'!$A$2:$A$201,'Acente Kayıtları'!A29)=0,'Acente Kayıtları'!A29,""))</f>
      </c>
      <c r="B235" s="13">
        <f>IF($A235="","","Acente kaydı")</f>
      </c>
      <c r="C235" s="13">
        <f>IF($A235="","",'Acente Kayıtları'!B29)</f>
      </c>
      <c r="D235" s="13">
        <f>IF($A235="","",'Acente Kayıtları'!C29)</f>
      </c>
      <c r="F235" s="16">
        <f>IF($A235="","",'Acente Kayıtları'!E29)</f>
      </c>
      <c r="G235" s="16">
        <f>IF($A235="","",-F235)</f>
      </c>
      <c r="I235" s="16">
        <f>IF($A235="","",'Acente Kayıtları'!G29)</f>
      </c>
      <c r="J235" s="16">
        <f>IF($A235="","",-I235)</f>
      </c>
      <c r="K235" s="38">
        <f>IF($A235="","","Yalnızca kayıtta")</f>
      </c>
      <c r="L235" s="13"/>
      <c r="M235" s="13"/>
    </row>
    <row r="236" spans="1:13" x14ac:dyDescent="0.25">
      <c r="A236" s="37">
        <f>IF('Acente Kayıtları'!A30="","",IF(COUNTIF('Şirket Ekstresi'!$A$2:$A$201,'Acente Kayıtları'!A30)=0,'Acente Kayıtları'!A30,""))</f>
      </c>
      <c r="B236" s="13">
        <f>IF($A236="","","Acente kaydı")</f>
      </c>
      <c r="C236" s="13">
        <f>IF($A236="","",'Acente Kayıtları'!B30)</f>
      </c>
      <c r="D236" s="13">
        <f>IF($A236="","",'Acente Kayıtları'!C30)</f>
      </c>
      <c r="F236" s="16">
        <f>IF($A236="","",'Acente Kayıtları'!E30)</f>
      </c>
      <c r="G236" s="16">
        <f>IF($A236="","",-F236)</f>
      </c>
      <c r="I236" s="16">
        <f>IF($A236="","",'Acente Kayıtları'!G30)</f>
      </c>
      <c r="J236" s="16">
        <f>IF($A236="","",-I236)</f>
      </c>
      <c r="K236" s="38">
        <f>IF($A236="","","Yalnızca kayıtta")</f>
      </c>
      <c r="L236" s="13"/>
      <c r="M236" s="13"/>
    </row>
    <row r="237" spans="1:13" x14ac:dyDescent="0.25">
      <c r="A237" s="37">
        <f>IF('Acente Kayıtları'!A31="","",IF(COUNTIF('Şirket Ekstresi'!$A$2:$A$201,'Acente Kayıtları'!A31)=0,'Acente Kayıtları'!A31,""))</f>
      </c>
      <c r="B237" s="13">
        <f>IF($A237="","","Acente kaydı")</f>
      </c>
      <c r="C237" s="13">
        <f>IF($A237="","",'Acente Kayıtları'!B31)</f>
      </c>
      <c r="D237" s="13">
        <f>IF($A237="","",'Acente Kayıtları'!C31)</f>
      </c>
      <c r="F237" s="16">
        <f>IF($A237="","",'Acente Kayıtları'!E31)</f>
      </c>
      <c r="G237" s="16">
        <f>IF($A237="","",-F237)</f>
      </c>
      <c r="I237" s="16">
        <f>IF($A237="","",'Acente Kayıtları'!G31)</f>
      </c>
      <c r="J237" s="16">
        <f>IF($A237="","",-I237)</f>
      </c>
      <c r="K237" s="38">
        <f>IF($A237="","","Yalnızca kayıtta")</f>
      </c>
      <c r="L237" s="13"/>
      <c r="M237" s="13"/>
    </row>
    <row r="238" spans="1:13" x14ac:dyDescent="0.25">
      <c r="A238" s="37">
        <f>IF('Acente Kayıtları'!A32="","",IF(COUNTIF('Şirket Ekstresi'!$A$2:$A$201,'Acente Kayıtları'!A32)=0,'Acente Kayıtları'!A32,""))</f>
      </c>
      <c r="B238" s="13">
        <f>IF($A238="","","Acente kaydı")</f>
      </c>
      <c r="C238" s="13">
        <f>IF($A238="","",'Acente Kayıtları'!B32)</f>
      </c>
      <c r="D238" s="13">
        <f>IF($A238="","",'Acente Kayıtları'!C32)</f>
      </c>
      <c r="F238" s="16">
        <f>IF($A238="","",'Acente Kayıtları'!E32)</f>
      </c>
      <c r="G238" s="16">
        <f>IF($A238="","",-F238)</f>
      </c>
      <c r="I238" s="16">
        <f>IF($A238="","",'Acente Kayıtları'!G32)</f>
      </c>
      <c r="J238" s="16">
        <f>IF($A238="","",-I238)</f>
      </c>
      <c r="K238" s="38">
        <f>IF($A238="","","Yalnızca kayıtta")</f>
      </c>
      <c r="L238" s="13"/>
      <c r="M238" s="13"/>
    </row>
    <row r="239" spans="1:13" x14ac:dyDescent="0.25">
      <c r="A239" s="37">
        <f>IF('Acente Kayıtları'!A33="","",IF(COUNTIF('Şirket Ekstresi'!$A$2:$A$201,'Acente Kayıtları'!A33)=0,'Acente Kayıtları'!A33,""))</f>
      </c>
      <c r="B239" s="13">
        <f>IF($A239="","","Acente kaydı")</f>
      </c>
      <c r="C239" s="13">
        <f>IF($A239="","",'Acente Kayıtları'!B33)</f>
      </c>
      <c r="D239" s="13">
        <f>IF($A239="","",'Acente Kayıtları'!C33)</f>
      </c>
      <c r="F239" s="16">
        <f>IF($A239="","",'Acente Kayıtları'!E33)</f>
      </c>
      <c r="G239" s="16">
        <f>IF($A239="","",-F239)</f>
      </c>
      <c r="I239" s="16">
        <f>IF($A239="","",'Acente Kayıtları'!G33)</f>
      </c>
      <c r="J239" s="16">
        <f>IF($A239="","",-I239)</f>
      </c>
      <c r="K239" s="38">
        <f>IF($A239="","","Yalnızca kayıtta")</f>
      </c>
      <c r="L239" s="13"/>
      <c r="M239" s="13"/>
    </row>
    <row r="240" spans="1:13" x14ac:dyDescent="0.25">
      <c r="A240" s="37">
        <f>IF('Acente Kayıtları'!A34="","",IF(COUNTIF('Şirket Ekstresi'!$A$2:$A$201,'Acente Kayıtları'!A34)=0,'Acente Kayıtları'!A34,""))</f>
      </c>
      <c r="B240" s="13">
        <f>IF($A240="","","Acente kaydı")</f>
      </c>
      <c r="C240" s="13">
        <f>IF($A240="","",'Acente Kayıtları'!B34)</f>
      </c>
      <c r="D240" s="13">
        <f>IF($A240="","",'Acente Kayıtları'!C34)</f>
      </c>
      <c r="F240" s="16">
        <f>IF($A240="","",'Acente Kayıtları'!E34)</f>
      </c>
      <c r="G240" s="16">
        <f>IF($A240="","",-F240)</f>
      </c>
      <c r="I240" s="16">
        <f>IF($A240="","",'Acente Kayıtları'!G34)</f>
      </c>
      <c r="J240" s="16">
        <f>IF($A240="","",-I240)</f>
      </c>
      <c r="K240" s="38">
        <f>IF($A240="","","Yalnızca kayıtta")</f>
      </c>
      <c r="L240" s="13"/>
      <c r="M240" s="13"/>
    </row>
    <row r="241" spans="1:13" x14ac:dyDescent="0.25">
      <c r="A241" s="37">
        <f>IF('Acente Kayıtları'!A35="","",IF(COUNTIF('Şirket Ekstresi'!$A$2:$A$201,'Acente Kayıtları'!A35)=0,'Acente Kayıtları'!A35,""))</f>
      </c>
      <c r="B241" s="13">
        <f>IF($A241="","","Acente kaydı")</f>
      </c>
      <c r="C241" s="13">
        <f>IF($A241="","",'Acente Kayıtları'!B35)</f>
      </c>
      <c r="D241" s="13">
        <f>IF($A241="","",'Acente Kayıtları'!C35)</f>
      </c>
      <c r="F241" s="16">
        <f>IF($A241="","",'Acente Kayıtları'!E35)</f>
      </c>
      <c r="G241" s="16">
        <f>IF($A241="","",-F241)</f>
      </c>
      <c r="I241" s="16">
        <f>IF($A241="","",'Acente Kayıtları'!G35)</f>
      </c>
      <c r="J241" s="16">
        <f>IF($A241="","",-I241)</f>
      </c>
      <c r="K241" s="38">
        <f>IF($A241="","","Yalnızca kayıtta")</f>
      </c>
      <c r="L241" s="13"/>
      <c r="M241" s="13"/>
    </row>
    <row r="242" spans="1:13" x14ac:dyDescent="0.25">
      <c r="A242" s="37">
        <f>IF('Acente Kayıtları'!A36="","",IF(COUNTIF('Şirket Ekstresi'!$A$2:$A$201,'Acente Kayıtları'!A36)=0,'Acente Kayıtları'!A36,""))</f>
      </c>
      <c r="B242" s="13">
        <f>IF($A242="","","Acente kaydı")</f>
      </c>
      <c r="C242" s="13">
        <f>IF($A242="","",'Acente Kayıtları'!B36)</f>
      </c>
      <c r="D242" s="13">
        <f>IF($A242="","",'Acente Kayıtları'!C36)</f>
      </c>
      <c r="F242" s="16">
        <f>IF($A242="","",'Acente Kayıtları'!E36)</f>
      </c>
      <c r="G242" s="16">
        <f>IF($A242="","",-F242)</f>
      </c>
      <c r="I242" s="16">
        <f>IF($A242="","",'Acente Kayıtları'!G36)</f>
      </c>
      <c r="J242" s="16">
        <f>IF($A242="","",-I242)</f>
      </c>
      <c r="K242" s="38">
        <f>IF($A242="","","Yalnızca kayıtta")</f>
      </c>
      <c r="L242" s="13"/>
      <c r="M242" s="13"/>
    </row>
    <row r="243" spans="1:13" x14ac:dyDescent="0.25">
      <c r="A243" s="37">
        <f>IF('Acente Kayıtları'!A37="","",IF(COUNTIF('Şirket Ekstresi'!$A$2:$A$201,'Acente Kayıtları'!A37)=0,'Acente Kayıtları'!A37,""))</f>
      </c>
      <c r="B243" s="13">
        <f>IF($A243="","","Acente kaydı")</f>
      </c>
      <c r="C243" s="13">
        <f>IF($A243="","",'Acente Kayıtları'!B37)</f>
      </c>
      <c r="D243" s="13">
        <f>IF($A243="","",'Acente Kayıtları'!C37)</f>
      </c>
      <c r="F243" s="16">
        <f>IF($A243="","",'Acente Kayıtları'!E37)</f>
      </c>
      <c r="G243" s="16">
        <f>IF($A243="","",-F243)</f>
      </c>
      <c r="I243" s="16">
        <f>IF($A243="","",'Acente Kayıtları'!G37)</f>
      </c>
      <c r="J243" s="16">
        <f>IF($A243="","",-I243)</f>
      </c>
      <c r="K243" s="38">
        <f>IF($A243="","","Yalnızca kayıtta")</f>
      </c>
      <c r="L243" s="13"/>
      <c r="M243" s="13"/>
    </row>
    <row r="244" spans="1:13" x14ac:dyDescent="0.25">
      <c r="A244" s="37">
        <f>IF('Acente Kayıtları'!A38="","",IF(COUNTIF('Şirket Ekstresi'!$A$2:$A$201,'Acente Kayıtları'!A38)=0,'Acente Kayıtları'!A38,""))</f>
      </c>
      <c r="B244" s="13">
        <f>IF($A244="","","Acente kaydı")</f>
      </c>
      <c r="C244" s="13">
        <f>IF($A244="","",'Acente Kayıtları'!B38)</f>
      </c>
      <c r="D244" s="13">
        <f>IF($A244="","",'Acente Kayıtları'!C38)</f>
      </c>
      <c r="F244" s="16">
        <f>IF($A244="","",'Acente Kayıtları'!E38)</f>
      </c>
      <c r="G244" s="16">
        <f>IF($A244="","",-F244)</f>
      </c>
      <c r="I244" s="16">
        <f>IF($A244="","",'Acente Kayıtları'!G38)</f>
      </c>
      <c r="J244" s="16">
        <f>IF($A244="","",-I244)</f>
      </c>
      <c r="K244" s="38">
        <f>IF($A244="","","Yalnızca kayıtta")</f>
      </c>
      <c r="L244" s="13"/>
      <c r="M244" s="13"/>
    </row>
    <row r="245" spans="1:13" x14ac:dyDescent="0.25">
      <c r="A245" s="37">
        <f>IF('Acente Kayıtları'!A39="","",IF(COUNTIF('Şirket Ekstresi'!$A$2:$A$201,'Acente Kayıtları'!A39)=0,'Acente Kayıtları'!A39,""))</f>
      </c>
      <c r="B245" s="13">
        <f>IF($A245="","","Acente kaydı")</f>
      </c>
      <c r="C245" s="13">
        <f>IF($A245="","",'Acente Kayıtları'!B39)</f>
      </c>
      <c r="D245" s="13">
        <f>IF($A245="","",'Acente Kayıtları'!C39)</f>
      </c>
      <c r="F245" s="16">
        <f>IF($A245="","",'Acente Kayıtları'!E39)</f>
      </c>
      <c r="G245" s="16">
        <f>IF($A245="","",-F245)</f>
      </c>
      <c r="I245" s="16">
        <f>IF($A245="","",'Acente Kayıtları'!G39)</f>
      </c>
      <c r="J245" s="16">
        <f>IF($A245="","",-I245)</f>
      </c>
      <c r="K245" s="38">
        <f>IF($A245="","","Yalnızca kayıtta")</f>
      </c>
      <c r="L245" s="13"/>
      <c r="M245" s="13"/>
    </row>
    <row r="246" spans="1:13" x14ac:dyDescent="0.25">
      <c r="A246" s="37">
        <f>IF('Acente Kayıtları'!A40="","",IF(COUNTIF('Şirket Ekstresi'!$A$2:$A$201,'Acente Kayıtları'!A40)=0,'Acente Kayıtları'!A40,""))</f>
      </c>
      <c r="B246" s="13">
        <f>IF($A246="","","Acente kaydı")</f>
      </c>
      <c r="C246" s="13">
        <f>IF($A246="","",'Acente Kayıtları'!B40)</f>
      </c>
      <c r="D246" s="13">
        <f>IF($A246="","",'Acente Kayıtları'!C40)</f>
      </c>
      <c r="F246" s="16">
        <f>IF($A246="","",'Acente Kayıtları'!E40)</f>
      </c>
      <c r="G246" s="16">
        <f>IF($A246="","",-F246)</f>
      </c>
      <c r="I246" s="16">
        <f>IF($A246="","",'Acente Kayıtları'!G40)</f>
      </c>
      <c r="J246" s="16">
        <f>IF($A246="","",-I246)</f>
      </c>
      <c r="K246" s="38">
        <f>IF($A246="","","Yalnızca kayıtta")</f>
      </c>
      <c r="L246" s="13"/>
      <c r="M246" s="13"/>
    </row>
    <row r="247" spans="1:13" x14ac:dyDescent="0.25">
      <c r="A247" s="37">
        <f>IF('Acente Kayıtları'!A41="","",IF(COUNTIF('Şirket Ekstresi'!$A$2:$A$201,'Acente Kayıtları'!A41)=0,'Acente Kayıtları'!A41,""))</f>
      </c>
      <c r="B247" s="13">
        <f>IF($A247="","","Acente kaydı")</f>
      </c>
      <c r="C247" s="13">
        <f>IF($A247="","",'Acente Kayıtları'!B41)</f>
      </c>
      <c r="D247" s="13">
        <f>IF($A247="","",'Acente Kayıtları'!C41)</f>
      </c>
      <c r="F247" s="16">
        <f>IF($A247="","",'Acente Kayıtları'!E41)</f>
      </c>
      <c r="G247" s="16">
        <f>IF($A247="","",-F247)</f>
      </c>
      <c r="I247" s="16">
        <f>IF($A247="","",'Acente Kayıtları'!G41)</f>
      </c>
      <c r="J247" s="16">
        <f>IF($A247="","",-I247)</f>
      </c>
      <c r="K247" s="38">
        <f>IF($A247="","","Yalnızca kayıtta")</f>
      </c>
      <c r="L247" s="13"/>
      <c r="M247" s="13"/>
    </row>
    <row r="248" spans="1:13" x14ac:dyDescent="0.25">
      <c r="A248" s="37">
        <f>IF('Acente Kayıtları'!A42="","",IF(COUNTIF('Şirket Ekstresi'!$A$2:$A$201,'Acente Kayıtları'!A42)=0,'Acente Kayıtları'!A42,""))</f>
      </c>
      <c r="B248" s="13">
        <f>IF($A248="","","Acente kaydı")</f>
      </c>
      <c r="C248" s="13">
        <f>IF($A248="","",'Acente Kayıtları'!B42)</f>
      </c>
      <c r="D248" s="13">
        <f>IF($A248="","",'Acente Kayıtları'!C42)</f>
      </c>
      <c r="F248" s="16">
        <f>IF($A248="","",'Acente Kayıtları'!E42)</f>
      </c>
      <c r="G248" s="16">
        <f>IF($A248="","",-F248)</f>
      </c>
      <c r="I248" s="16">
        <f>IF($A248="","",'Acente Kayıtları'!G42)</f>
      </c>
      <c r="J248" s="16">
        <f>IF($A248="","",-I248)</f>
      </c>
      <c r="K248" s="38">
        <f>IF($A248="","","Yalnızca kayıtta")</f>
      </c>
      <c r="L248" s="13"/>
      <c r="M248" s="13"/>
    </row>
    <row r="249" spans="1:13" x14ac:dyDescent="0.25">
      <c r="A249" s="37">
        <f>IF('Acente Kayıtları'!A43="","",IF(COUNTIF('Şirket Ekstresi'!$A$2:$A$201,'Acente Kayıtları'!A43)=0,'Acente Kayıtları'!A43,""))</f>
      </c>
      <c r="B249" s="13">
        <f>IF($A249="","","Acente kaydı")</f>
      </c>
      <c r="C249" s="13">
        <f>IF($A249="","",'Acente Kayıtları'!B43)</f>
      </c>
      <c r="D249" s="13">
        <f>IF($A249="","",'Acente Kayıtları'!C43)</f>
      </c>
      <c r="F249" s="16">
        <f>IF($A249="","",'Acente Kayıtları'!E43)</f>
      </c>
      <c r="G249" s="16">
        <f>IF($A249="","",-F249)</f>
      </c>
      <c r="I249" s="16">
        <f>IF($A249="","",'Acente Kayıtları'!G43)</f>
      </c>
      <c r="J249" s="16">
        <f>IF($A249="","",-I249)</f>
      </c>
      <c r="K249" s="38">
        <f>IF($A249="","","Yalnızca kayıtta")</f>
      </c>
      <c r="L249" s="13"/>
      <c r="M249" s="13"/>
    </row>
    <row r="250" spans="1:13" x14ac:dyDescent="0.25">
      <c r="A250" s="37">
        <f>IF('Acente Kayıtları'!A44="","",IF(COUNTIF('Şirket Ekstresi'!$A$2:$A$201,'Acente Kayıtları'!A44)=0,'Acente Kayıtları'!A44,""))</f>
      </c>
      <c r="B250" s="13">
        <f>IF($A250="","","Acente kaydı")</f>
      </c>
      <c r="C250" s="13">
        <f>IF($A250="","",'Acente Kayıtları'!B44)</f>
      </c>
      <c r="D250" s="13">
        <f>IF($A250="","",'Acente Kayıtları'!C44)</f>
      </c>
      <c r="F250" s="16">
        <f>IF($A250="","",'Acente Kayıtları'!E44)</f>
      </c>
      <c r="G250" s="16">
        <f>IF($A250="","",-F250)</f>
      </c>
      <c r="I250" s="16">
        <f>IF($A250="","",'Acente Kayıtları'!G44)</f>
      </c>
      <c r="J250" s="16">
        <f>IF($A250="","",-I250)</f>
      </c>
      <c r="K250" s="38">
        <f>IF($A250="","","Yalnızca kayıtta")</f>
      </c>
      <c r="L250" s="13"/>
      <c r="M250" s="13"/>
    </row>
    <row r="251" spans="1:13" x14ac:dyDescent="0.25">
      <c r="A251" s="37">
        <f>IF('Acente Kayıtları'!A45="","",IF(COUNTIF('Şirket Ekstresi'!$A$2:$A$201,'Acente Kayıtları'!A45)=0,'Acente Kayıtları'!A45,""))</f>
      </c>
      <c r="B251" s="13">
        <f>IF($A251="","","Acente kaydı")</f>
      </c>
      <c r="C251" s="13">
        <f>IF($A251="","",'Acente Kayıtları'!B45)</f>
      </c>
      <c r="D251" s="13">
        <f>IF($A251="","",'Acente Kayıtları'!C45)</f>
      </c>
      <c r="F251" s="16">
        <f>IF($A251="","",'Acente Kayıtları'!E45)</f>
      </c>
      <c r="G251" s="16">
        <f>IF($A251="","",-F251)</f>
      </c>
      <c r="I251" s="16">
        <f>IF($A251="","",'Acente Kayıtları'!G45)</f>
      </c>
      <c r="J251" s="16">
        <f>IF($A251="","",-I251)</f>
      </c>
      <c r="K251" s="38">
        <f>IF($A251="","","Yalnızca kayıtta")</f>
      </c>
      <c r="L251" s="13"/>
      <c r="M251" s="13"/>
    </row>
    <row r="252" spans="1:13" x14ac:dyDescent="0.25">
      <c r="A252" s="37">
        <f>IF('Acente Kayıtları'!A46="","",IF(COUNTIF('Şirket Ekstresi'!$A$2:$A$201,'Acente Kayıtları'!A46)=0,'Acente Kayıtları'!A46,""))</f>
      </c>
      <c r="B252" s="13">
        <f>IF($A252="","","Acente kaydı")</f>
      </c>
      <c r="C252" s="13">
        <f>IF($A252="","",'Acente Kayıtları'!B46)</f>
      </c>
      <c r="D252" s="13">
        <f>IF($A252="","",'Acente Kayıtları'!C46)</f>
      </c>
      <c r="F252" s="16">
        <f>IF($A252="","",'Acente Kayıtları'!E46)</f>
      </c>
      <c r="G252" s="16">
        <f>IF($A252="","",-F252)</f>
      </c>
      <c r="I252" s="16">
        <f>IF($A252="","",'Acente Kayıtları'!G46)</f>
      </c>
      <c r="J252" s="16">
        <f>IF($A252="","",-I252)</f>
      </c>
      <c r="K252" s="38">
        <f>IF($A252="","","Yalnızca kayıtta")</f>
      </c>
      <c r="L252" s="13"/>
      <c r="M252" s="13"/>
    </row>
    <row r="253" spans="1:13" x14ac:dyDescent="0.25">
      <c r="A253" s="37">
        <f>IF('Acente Kayıtları'!A47="","",IF(COUNTIF('Şirket Ekstresi'!$A$2:$A$201,'Acente Kayıtları'!A47)=0,'Acente Kayıtları'!A47,""))</f>
      </c>
      <c r="B253" s="13">
        <f>IF($A253="","","Acente kaydı")</f>
      </c>
      <c r="C253" s="13">
        <f>IF($A253="","",'Acente Kayıtları'!B47)</f>
      </c>
      <c r="D253" s="13">
        <f>IF($A253="","",'Acente Kayıtları'!C47)</f>
      </c>
      <c r="F253" s="16">
        <f>IF($A253="","",'Acente Kayıtları'!E47)</f>
      </c>
      <c r="G253" s="16">
        <f>IF($A253="","",-F253)</f>
      </c>
      <c r="I253" s="16">
        <f>IF($A253="","",'Acente Kayıtları'!G47)</f>
      </c>
      <c r="J253" s="16">
        <f>IF($A253="","",-I253)</f>
      </c>
      <c r="K253" s="38">
        <f>IF($A253="","","Yalnızca kayıtta")</f>
      </c>
      <c r="L253" s="13"/>
      <c r="M253" s="13"/>
    </row>
    <row r="254" spans="1:13" x14ac:dyDescent="0.25">
      <c r="A254" s="37">
        <f>IF('Acente Kayıtları'!A48="","",IF(COUNTIF('Şirket Ekstresi'!$A$2:$A$201,'Acente Kayıtları'!A48)=0,'Acente Kayıtları'!A48,""))</f>
      </c>
      <c r="B254" s="13">
        <f>IF($A254="","","Acente kaydı")</f>
      </c>
      <c r="C254" s="13">
        <f>IF($A254="","",'Acente Kayıtları'!B48)</f>
      </c>
      <c r="D254" s="13">
        <f>IF($A254="","",'Acente Kayıtları'!C48)</f>
      </c>
      <c r="F254" s="16">
        <f>IF($A254="","",'Acente Kayıtları'!E48)</f>
      </c>
      <c r="G254" s="16">
        <f>IF($A254="","",-F254)</f>
      </c>
      <c r="I254" s="16">
        <f>IF($A254="","",'Acente Kayıtları'!G48)</f>
      </c>
      <c r="J254" s="16">
        <f>IF($A254="","",-I254)</f>
      </c>
      <c r="K254" s="38">
        <f>IF($A254="","","Yalnızca kayıtta")</f>
      </c>
      <c r="L254" s="13"/>
      <c r="M254" s="13"/>
    </row>
    <row r="255" spans="1:13" x14ac:dyDescent="0.25">
      <c r="A255" s="37">
        <f>IF('Acente Kayıtları'!A49="","",IF(COUNTIF('Şirket Ekstresi'!$A$2:$A$201,'Acente Kayıtları'!A49)=0,'Acente Kayıtları'!A49,""))</f>
      </c>
      <c r="B255" s="13">
        <f>IF($A255="","","Acente kaydı")</f>
      </c>
      <c r="C255" s="13">
        <f>IF($A255="","",'Acente Kayıtları'!B49)</f>
      </c>
      <c r="D255" s="13">
        <f>IF($A255="","",'Acente Kayıtları'!C49)</f>
      </c>
      <c r="F255" s="16">
        <f>IF($A255="","",'Acente Kayıtları'!E49)</f>
      </c>
      <c r="G255" s="16">
        <f>IF($A255="","",-F255)</f>
      </c>
      <c r="I255" s="16">
        <f>IF($A255="","",'Acente Kayıtları'!G49)</f>
      </c>
      <c r="J255" s="16">
        <f>IF($A255="","",-I255)</f>
      </c>
      <c r="K255" s="38">
        <f>IF($A255="","","Yalnızca kayıtta")</f>
      </c>
      <c r="L255" s="13"/>
      <c r="M255" s="13"/>
    </row>
    <row r="256" spans="1:13" x14ac:dyDescent="0.25">
      <c r="A256" s="37">
        <f>IF('Acente Kayıtları'!A50="","",IF(COUNTIF('Şirket Ekstresi'!$A$2:$A$201,'Acente Kayıtları'!A50)=0,'Acente Kayıtları'!A50,""))</f>
      </c>
      <c r="B256" s="13">
        <f>IF($A256="","","Acente kaydı")</f>
      </c>
      <c r="C256" s="13">
        <f>IF($A256="","",'Acente Kayıtları'!B50)</f>
      </c>
      <c r="D256" s="13">
        <f>IF($A256="","",'Acente Kayıtları'!C50)</f>
      </c>
      <c r="F256" s="16">
        <f>IF($A256="","",'Acente Kayıtları'!E50)</f>
      </c>
      <c r="G256" s="16">
        <f>IF($A256="","",-F256)</f>
      </c>
      <c r="I256" s="16">
        <f>IF($A256="","",'Acente Kayıtları'!G50)</f>
      </c>
      <c r="J256" s="16">
        <f>IF($A256="","",-I256)</f>
      </c>
      <c r="K256" s="38">
        <f>IF($A256="","","Yalnızca kayıtta")</f>
      </c>
      <c r="L256" s="13"/>
      <c r="M256" s="13"/>
    </row>
    <row r="257" spans="1:13" x14ac:dyDescent="0.25">
      <c r="A257" s="37">
        <f>IF('Acente Kayıtları'!A51="","",IF(COUNTIF('Şirket Ekstresi'!$A$2:$A$201,'Acente Kayıtları'!A51)=0,'Acente Kayıtları'!A51,""))</f>
      </c>
      <c r="B257" s="13">
        <f>IF($A257="","","Acente kaydı")</f>
      </c>
      <c r="C257" s="13">
        <f>IF($A257="","",'Acente Kayıtları'!B51)</f>
      </c>
      <c r="D257" s="13">
        <f>IF($A257="","",'Acente Kayıtları'!C51)</f>
      </c>
      <c r="F257" s="16">
        <f>IF($A257="","",'Acente Kayıtları'!E51)</f>
      </c>
      <c r="G257" s="16">
        <f>IF($A257="","",-F257)</f>
      </c>
      <c r="I257" s="16">
        <f>IF($A257="","",'Acente Kayıtları'!G51)</f>
      </c>
      <c r="J257" s="16">
        <f>IF($A257="","",-I257)</f>
      </c>
      <c r="K257" s="38">
        <f>IF($A257="","","Yalnızca kayıtta")</f>
      </c>
      <c r="L257" s="13"/>
      <c r="M257" s="13"/>
    </row>
    <row r="258" spans="1:13" x14ac:dyDescent="0.25">
      <c r="A258" s="37">
        <f>IF('Acente Kayıtları'!A52="","",IF(COUNTIF('Şirket Ekstresi'!$A$2:$A$201,'Acente Kayıtları'!A52)=0,'Acente Kayıtları'!A52,""))</f>
      </c>
      <c r="B258" s="13">
        <f>IF($A258="","","Acente kaydı")</f>
      </c>
      <c r="C258" s="13">
        <f>IF($A258="","",'Acente Kayıtları'!B52)</f>
      </c>
      <c r="D258" s="13">
        <f>IF($A258="","",'Acente Kayıtları'!C52)</f>
      </c>
      <c r="F258" s="16">
        <f>IF($A258="","",'Acente Kayıtları'!E52)</f>
      </c>
      <c r="G258" s="16">
        <f>IF($A258="","",-F258)</f>
      </c>
      <c r="I258" s="16">
        <f>IF($A258="","",'Acente Kayıtları'!G52)</f>
      </c>
      <c r="J258" s="16">
        <f>IF($A258="","",-I258)</f>
      </c>
      <c r="K258" s="38">
        <f>IF($A258="","","Yalnızca kayıtta")</f>
      </c>
      <c r="L258" s="13"/>
      <c r="M258" s="13"/>
    </row>
    <row r="259" spans="1:13" x14ac:dyDescent="0.25">
      <c r="A259" s="37">
        <f>IF('Acente Kayıtları'!A53="","",IF(COUNTIF('Şirket Ekstresi'!$A$2:$A$201,'Acente Kayıtları'!A53)=0,'Acente Kayıtları'!A53,""))</f>
      </c>
      <c r="B259" s="13">
        <f>IF($A259="","","Acente kaydı")</f>
      </c>
      <c r="C259" s="13">
        <f>IF($A259="","",'Acente Kayıtları'!B53)</f>
      </c>
      <c r="D259" s="13">
        <f>IF($A259="","",'Acente Kayıtları'!C53)</f>
      </c>
      <c r="F259" s="16">
        <f>IF($A259="","",'Acente Kayıtları'!E53)</f>
      </c>
      <c r="G259" s="16">
        <f>IF($A259="","",-F259)</f>
      </c>
      <c r="I259" s="16">
        <f>IF($A259="","",'Acente Kayıtları'!G53)</f>
      </c>
      <c r="J259" s="16">
        <f>IF($A259="","",-I259)</f>
      </c>
      <c r="K259" s="38">
        <f>IF($A259="","","Yalnızca kayıtta")</f>
      </c>
      <c r="L259" s="13"/>
      <c r="M259" s="13"/>
    </row>
    <row r="260" spans="1:13" x14ac:dyDescent="0.25">
      <c r="A260" s="37">
        <f>IF('Acente Kayıtları'!A54="","",IF(COUNTIF('Şirket Ekstresi'!$A$2:$A$201,'Acente Kayıtları'!A54)=0,'Acente Kayıtları'!A54,""))</f>
      </c>
      <c r="B260" s="13">
        <f>IF($A260="","","Acente kaydı")</f>
      </c>
      <c r="C260" s="13">
        <f>IF($A260="","",'Acente Kayıtları'!B54)</f>
      </c>
      <c r="D260" s="13">
        <f>IF($A260="","",'Acente Kayıtları'!C54)</f>
      </c>
      <c r="F260" s="16">
        <f>IF($A260="","",'Acente Kayıtları'!E54)</f>
      </c>
      <c r="G260" s="16">
        <f>IF($A260="","",-F260)</f>
      </c>
      <c r="I260" s="16">
        <f>IF($A260="","",'Acente Kayıtları'!G54)</f>
      </c>
      <c r="J260" s="16">
        <f>IF($A260="","",-I260)</f>
      </c>
      <c r="K260" s="38">
        <f>IF($A260="","","Yalnızca kayıtta")</f>
      </c>
      <c r="L260" s="13"/>
      <c r="M260" s="13"/>
    </row>
    <row r="261" spans="1:13" x14ac:dyDescent="0.25">
      <c r="A261" s="37">
        <f>IF('Acente Kayıtları'!A55="","",IF(COUNTIF('Şirket Ekstresi'!$A$2:$A$201,'Acente Kayıtları'!A55)=0,'Acente Kayıtları'!A55,""))</f>
      </c>
      <c r="B261" s="13">
        <f>IF($A261="","","Acente kaydı")</f>
      </c>
      <c r="C261" s="13">
        <f>IF($A261="","",'Acente Kayıtları'!B55)</f>
      </c>
      <c r="D261" s="13">
        <f>IF($A261="","",'Acente Kayıtları'!C55)</f>
      </c>
      <c r="F261" s="16">
        <f>IF($A261="","",'Acente Kayıtları'!E55)</f>
      </c>
      <c r="G261" s="16">
        <f>IF($A261="","",-F261)</f>
      </c>
      <c r="I261" s="16">
        <f>IF($A261="","",'Acente Kayıtları'!G55)</f>
      </c>
      <c r="J261" s="16">
        <f>IF($A261="","",-I261)</f>
      </c>
      <c r="K261" s="38">
        <f>IF($A261="","","Yalnızca kayıtta")</f>
      </c>
      <c r="L261" s="13"/>
      <c r="M261" s="13"/>
    </row>
    <row r="262" spans="1:13" x14ac:dyDescent="0.25">
      <c r="A262" s="37">
        <f>IF('Acente Kayıtları'!A56="","",IF(COUNTIF('Şirket Ekstresi'!$A$2:$A$201,'Acente Kayıtları'!A56)=0,'Acente Kayıtları'!A56,""))</f>
      </c>
      <c r="B262" s="13">
        <f>IF($A262="","","Acente kaydı")</f>
      </c>
      <c r="C262" s="13">
        <f>IF($A262="","",'Acente Kayıtları'!B56)</f>
      </c>
      <c r="D262" s="13">
        <f>IF($A262="","",'Acente Kayıtları'!C56)</f>
      </c>
      <c r="F262" s="16">
        <f>IF($A262="","",'Acente Kayıtları'!E56)</f>
      </c>
      <c r="G262" s="16">
        <f>IF($A262="","",-F262)</f>
      </c>
      <c r="I262" s="16">
        <f>IF($A262="","",'Acente Kayıtları'!G56)</f>
      </c>
      <c r="J262" s="16">
        <f>IF($A262="","",-I262)</f>
      </c>
      <c r="K262" s="38">
        <f>IF($A262="","","Yalnızca kayıtta")</f>
      </c>
      <c r="L262" s="13"/>
      <c r="M262" s="13"/>
    </row>
    <row r="263" spans="1:13" x14ac:dyDescent="0.25">
      <c r="A263" s="37">
        <f>IF('Acente Kayıtları'!A57="","",IF(COUNTIF('Şirket Ekstresi'!$A$2:$A$201,'Acente Kayıtları'!A57)=0,'Acente Kayıtları'!A57,""))</f>
      </c>
      <c r="B263" s="13">
        <f>IF($A263="","","Acente kaydı")</f>
      </c>
      <c r="C263" s="13">
        <f>IF($A263="","",'Acente Kayıtları'!B57)</f>
      </c>
      <c r="D263" s="13">
        <f>IF($A263="","",'Acente Kayıtları'!C57)</f>
      </c>
      <c r="F263" s="16">
        <f>IF($A263="","",'Acente Kayıtları'!E57)</f>
      </c>
      <c r="G263" s="16">
        <f>IF($A263="","",-F263)</f>
      </c>
      <c r="I263" s="16">
        <f>IF($A263="","",'Acente Kayıtları'!G57)</f>
      </c>
      <c r="J263" s="16">
        <f>IF($A263="","",-I263)</f>
      </c>
      <c r="K263" s="38">
        <f>IF($A263="","","Yalnızca kayıtta")</f>
      </c>
      <c r="L263" s="13"/>
      <c r="M263" s="13"/>
    </row>
    <row r="264" spans="1:13" x14ac:dyDescent="0.25">
      <c r="A264" s="37">
        <f>IF('Acente Kayıtları'!A58="","",IF(COUNTIF('Şirket Ekstresi'!$A$2:$A$201,'Acente Kayıtları'!A58)=0,'Acente Kayıtları'!A58,""))</f>
      </c>
      <c r="B264" s="13">
        <f>IF($A264="","","Acente kaydı")</f>
      </c>
      <c r="C264" s="13">
        <f>IF($A264="","",'Acente Kayıtları'!B58)</f>
      </c>
      <c r="D264" s="13">
        <f>IF($A264="","",'Acente Kayıtları'!C58)</f>
      </c>
      <c r="F264" s="16">
        <f>IF($A264="","",'Acente Kayıtları'!E58)</f>
      </c>
      <c r="G264" s="16">
        <f>IF($A264="","",-F264)</f>
      </c>
      <c r="I264" s="16">
        <f>IF($A264="","",'Acente Kayıtları'!G58)</f>
      </c>
      <c r="J264" s="16">
        <f>IF($A264="","",-I264)</f>
      </c>
      <c r="K264" s="38">
        <f>IF($A264="","","Yalnızca kayıtta")</f>
      </c>
      <c r="L264" s="13"/>
      <c r="M264" s="13"/>
    </row>
    <row r="265" spans="1:13" x14ac:dyDescent="0.25">
      <c r="A265" s="37">
        <f>IF('Acente Kayıtları'!A59="","",IF(COUNTIF('Şirket Ekstresi'!$A$2:$A$201,'Acente Kayıtları'!A59)=0,'Acente Kayıtları'!A59,""))</f>
      </c>
      <c r="B265" s="13">
        <f>IF($A265="","","Acente kaydı")</f>
      </c>
      <c r="C265" s="13">
        <f>IF($A265="","",'Acente Kayıtları'!B59)</f>
      </c>
      <c r="D265" s="13">
        <f>IF($A265="","",'Acente Kayıtları'!C59)</f>
      </c>
      <c r="F265" s="16">
        <f>IF($A265="","",'Acente Kayıtları'!E59)</f>
      </c>
      <c r="G265" s="16">
        <f>IF($A265="","",-F265)</f>
      </c>
      <c r="I265" s="16">
        <f>IF($A265="","",'Acente Kayıtları'!G59)</f>
      </c>
      <c r="J265" s="16">
        <f>IF($A265="","",-I265)</f>
      </c>
      <c r="K265" s="38">
        <f>IF($A265="","","Yalnızca kayıtta")</f>
      </c>
      <c r="L265" s="13"/>
      <c r="M265" s="13"/>
    </row>
    <row r="266" spans="1:13" x14ac:dyDescent="0.25">
      <c r="A266" s="37">
        <f>IF('Acente Kayıtları'!A60="","",IF(COUNTIF('Şirket Ekstresi'!$A$2:$A$201,'Acente Kayıtları'!A60)=0,'Acente Kayıtları'!A60,""))</f>
      </c>
      <c r="B266" s="13">
        <f>IF($A266="","","Acente kaydı")</f>
      </c>
      <c r="C266" s="13">
        <f>IF($A266="","",'Acente Kayıtları'!B60)</f>
      </c>
      <c r="D266" s="13">
        <f>IF($A266="","",'Acente Kayıtları'!C60)</f>
      </c>
      <c r="F266" s="16">
        <f>IF($A266="","",'Acente Kayıtları'!E60)</f>
      </c>
      <c r="G266" s="16">
        <f>IF($A266="","",-F266)</f>
      </c>
      <c r="I266" s="16">
        <f>IF($A266="","",'Acente Kayıtları'!G60)</f>
      </c>
      <c r="J266" s="16">
        <f>IF($A266="","",-I266)</f>
      </c>
      <c r="K266" s="38">
        <f>IF($A266="","","Yalnızca kayıtta")</f>
      </c>
      <c r="L266" s="13"/>
      <c r="M266" s="13"/>
    </row>
    <row r="267" spans="1:13" x14ac:dyDescent="0.25">
      <c r="A267" s="37">
        <f>IF('Acente Kayıtları'!A61="","",IF(COUNTIF('Şirket Ekstresi'!$A$2:$A$201,'Acente Kayıtları'!A61)=0,'Acente Kayıtları'!A61,""))</f>
      </c>
      <c r="B267" s="13">
        <f>IF($A267="","","Acente kaydı")</f>
      </c>
      <c r="C267" s="13">
        <f>IF($A267="","",'Acente Kayıtları'!B61)</f>
      </c>
      <c r="D267" s="13">
        <f>IF($A267="","",'Acente Kayıtları'!C61)</f>
      </c>
      <c r="F267" s="16">
        <f>IF($A267="","",'Acente Kayıtları'!E61)</f>
      </c>
      <c r="G267" s="16">
        <f>IF($A267="","",-F267)</f>
      </c>
      <c r="I267" s="16">
        <f>IF($A267="","",'Acente Kayıtları'!G61)</f>
      </c>
      <c r="J267" s="16">
        <f>IF($A267="","",-I267)</f>
      </c>
      <c r="K267" s="38">
        <f>IF($A267="","","Yalnızca kayıtta")</f>
      </c>
      <c r="L267" s="13"/>
      <c r="M267" s="13"/>
    </row>
    <row r="268" spans="1:13" x14ac:dyDescent="0.25">
      <c r="A268" s="37">
        <f>IF('Acente Kayıtları'!A62="","",IF(COUNTIF('Şirket Ekstresi'!$A$2:$A$201,'Acente Kayıtları'!A62)=0,'Acente Kayıtları'!A62,""))</f>
      </c>
      <c r="B268" s="13">
        <f>IF($A268="","","Acente kaydı")</f>
      </c>
      <c r="C268" s="13">
        <f>IF($A268="","",'Acente Kayıtları'!B62)</f>
      </c>
      <c r="D268" s="13">
        <f>IF($A268="","",'Acente Kayıtları'!C62)</f>
      </c>
      <c r="F268" s="16">
        <f>IF($A268="","",'Acente Kayıtları'!E62)</f>
      </c>
      <c r="G268" s="16">
        <f>IF($A268="","",-F268)</f>
      </c>
      <c r="I268" s="16">
        <f>IF($A268="","",'Acente Kayıtları'!G62)</f>
      </c>
      <c r="J268" s="16">
        <f>IF($A268="","",-I268)</f>
      </c>
      <c r="K268" s="38">
        <f>IF($A268="","","Yalnızca kayıtta")</f>
      </c>
      <c r="L268" s="13"/>
      <c r="M268" s="13"/>
    </row>
    <row r="269" spans="1:13" x14ac:dyDescent="0.25">
      <c r="A269" s="37">
        <f>IF('Acente Kayıtları'!A63="","",IF(COUNTIF('Şirket Ekstresi'!$A$2:$A$201,'Acente Kayıtları'!A63)=0,'Acente Kayıtları'!A63,""))</f>
      </c>
      <c r="B269" s="13">
        <f>IF($A269="","","Acente kaydı")</f>
      </c>
      <c r="C269" s="13">
        <f>IF($A269="","",'Acente Kayıtları'!B63)</f>
      </c>
      <c r="D269" s="13">
        <f>IF($A269="","",'Acente Kayıtları'!C63)</f>
      </c>
      <c r="F269" s="16">
        <f>IF($A269="","",'Acente Kayıtları'!E63)</f>
      </c>
      <c r="G269" s="16">
        <f>IF($A269="","",-F269)</f>
      </c>
      <c r="I269" s="16">
        <f>IF($A269="","",'Acente Kayıtları'!G63)</f>
      </c>
      <c r="J269" s="16">
        <f>IF($A269="","",-I269)</f>
      </c>
      <c r="K269" s="38">
        <f>IF($A269="","","Yalnızca kayıtta")</f>
      </c>
      <c r="L269" s="13"/>
      <c r="M269" s="13"/>
    </row>
    <row r="270" spans="1:13" x14ac:dyDescent="0.25">
      <c r="A270" s="37">
        <f>IF('Acente Kayıtları'!A64="","",IF(COUNTIF('Şirket Ekstresi'!$A$2:$A$201,'Acente Kayıtları'!A64)=0,'Acente Kayıtları'!A64,""))</f>
      </c>
      <c r="B270" s="13">
        <f>IF($A270="","","Acente kaydı")</f>
      </c>
      <c r="C270" s="13">
        <f>IF($A270="","",'Acente Kayıtları'!B64)</f>
      </c>
      <c r="D270" s="13">
        <f>IF($A270="","",'Acente Kayıtları'!C64)</f>
      </c>
      <c r="F270" s="16">
        <f>IF($A270="","",'Acente Kayıtları'!E64)</f>
      </c>
      <c r="G270" s="16">
        <f>IF($A270="","",-F270)</f>
      </c>
      <c r="I270" s="16">
        <f>IF($A270="","",'Acente Kayıtları'!G64)</f>
      </c>
      <c r="J270" s="16">
        <f>IF($A270="","",-I270)</f>
      </c>
      <c r="K270" s="38">
        <f>IF($A270="","","Yalnızca kayıtta")</f>
      </c>
      <c r="L270" s="13"/>
      <c r="M270" s="13"/>
    </row>
    <row r="271" spans="1:13" x14ac:dyDescent="0.25">
      <c r="A271" s="37">
        <f>IF('Acente Kayıtları'!A65="","",IF(COUNTIF('Şirket Ekstresi'!$A$2:$A$201,'Acente Kayıtları'!A65)=0,'Acente Kayıtları'!A65,""))</f>
      </c>
      <c r="B271" s="13">
        <f>IF($A271="","","Acente kaydı")</f>
      </c>
      <c r="C271" s="13">
        <f>IF($A271="","",'Acente Kayıtları'!B65)</f>
      </c>
      <c r="D271" s="13">
        <f>IF($A271="","",'Acente Kayıtları'!C65)</f>
      </c>
      <c r="F271" s="16">
        <f>IF($A271="","",'Acente Kayıtları'!E65)</f>
      </c>
      <c r="G271" s="16">
        <f>IF($A271="","",-F271)</f>
      </c>
      <c r="I271" s="16">
        <f>IF($A271="","",'Acente Kayıtları'!G65)</f>
      </c>
      <c r="J271" s="16">
        <f>IF($A271="","",-I271)</f>
      </c>
      <c r="K271" s="38">
        <f>IF($A271="","","Yalnızca kayıtta")</f>
      </c>
      <c r="L271" s="13"/>
      <c r="M271" s="13"/>
    </row>
    <row r="272" spans="1:13" x14ac:dyDescent="0.25">
      <c r="A272" s="37">
        <f>IF('Acente Kayıtları'!A66="","",IF(COUNTIF('Şirket Ekstresi'!$A$2:$A$201,'Acente Kayıtları'!A66)=0,'Acente Kayıtları'!A66,""))</f>
      </c>
      <c r="B272" s="13">
        <f>IF($A272="","","Acente kaydı")</f>
      </c>
      <c r="C272" s="13">
        <f>IF($A272="","",'Acente Kayıtları'!B66)</f>
      </c>
      <c r="D272" s="13">
        <f>IF($A272="","",'Acente Kayıtları'!C66)</f>
      </c>
      <c r="F272" s="16">
        <f>IF($A272="","",'Acente Kayıtları'!E66)</f>
      </c>
      <c r="G272" s="16">
        <f>IF($A272="","",-F272)</f>
      </c>
      <c r="I272" s="16">
        <f>IF($A272="","",'Acente Kayıtları'!G66)</f>
      </c>
      <c r="J272" s="16">
        <f>IF($A272="","",-I272)</f>
      </c>
      <c r="K272" s="38">
        <f>IF($A272="","","Yalnızca kayıtta")</f>
      </c>
      <c r="L272" s="13"/>
      <c r="M272" s="13"/>
    </row>
    <row r="273" spans="1:13" x14ac:dyDescent="0.25">
      <c r="A273" s="37">
        <f>IF('Acente Kayıtları'!A67="","",IF(COUNTIF('Şirket Ekstresi'!$A$2:$A$201,'Acente Kayıtları'!A67)=0,'Acente Kayıtları'!A67,""))</f>
      </c>
      <c r="B273" s="13">
        <f>IF($A273="","","Acente kaydı")</f>
      </c>
      <c r="C273" s="13">
        <f>IF($A273="","",'Acente Kayıtları'!B67)</f>
      </c>
      <c r="D273" s="13">
        <f>IF($A273="","",'Acente Kayıtları'!C67)</f>
      </c>
      <c r="F273" s="16">
        <f>IF($A273="","",'Acente Kayıtları'!E67)</f>
      </c>
      <c r="G273" s="16">
        <f>IF($A273="","",-F273)</f>
      </c>
      <c r="I273" s="16">
        <f>IF($A273="","",'Acente Kayıtları'!G67)</f>
      </c>
      <c r="J273" s="16">
        <f>IF($A273="","",-I273)</f>
      </c>
      <c r="K273" s="38">
        <f>IF($A273="","","Yalnızca kayıtta")</f>
      </c>
      <c r="L273" s="13"/>
      <c r="M273" s="13"/>
    </row>
    <row r="274" spans="1:13" x14ac:dyDescent="0.25">
      <c r="A274" s="37">
        <f>IF('Acente Kayıtları'!A68="","",IF(COUNTIF('Şirket Ekstresi'!$A$2:$A$201,'Acente Kayıtları'!A68)=0,'Acente Kayıtları'!A68,""))</f>
      </c>
      <c r="B274" s="13">
        <f>IF($A274="","","Acente kaydı")</f>
      </c>
      <c r="C274" s="13">
        <f>IF($A274="","",'Acente Kayıtları'!B68)</f>
      </c>
      <c r="D274" s="13">
        <f>IF($A274="","",'Acente Kayıtları'!C68)</f>
      </c>
      <c r="F274" s="16">
        <f>IF($A274="","",'Acente Kayıtları'!E68)</f>
      </c>
      <c r="G274" s="16">
        <f>IF($A274="","",-F274)</f>
      </c>
      <c r="I274" s="16">
        <f>IF($A274="","",'Acente Kayıtları'!G68)</f>
      </c>
      <c r="J274" s="16">
        <f>IF($A274="","",-I274)</f>
      </c>
      <c r="K274" s="38">
        <f>IF($A274="","","Yalnızca kayıtta")</f>
      </c>
      <c r="L274" s="13"/>
      <c r="M274" s="13"/>
    </row>
    <row r="275" spans="1:13" x14ac:dyDescent="0.25">
      <c r="A275" s="37">
        <f>IF('Acente Kayıtları'!A69="","",IF(COUNTIF('Şirket Ekstresi'!$A$2:$A$201,'Acente Kayıtları'!A69)=0,'Acente Kayıtları'!A69,""))</f>
      </c>
      <c r="B275" s="13">
        <f>IF($A275="","","Acente kaydı")</f>
      </c>
      <c r="C275" s="13">
        <f>IF($A275="","",'Acente Kayıtları'!B69)</f>
      </c>
      <c r="D275" s="13">
        <f>IF($A275="","",'Acente Kayıtları'!C69)</f>
      </c>
      <c r="F275" s="16">
        <f>IF($A275="","",'Acente Kayıtları'!E69)</f>
      </c>
      <c r="G275" s="16">
        <f>IF($A275="","",-F275)</f>
      </c>
      <c r="I275" s="16">
        <f>IF($A275="","",'Acente Kayıtları'!G69)</f>
      </c>
      <c r="J275" s="16">
        <f>IF($A275="","",-I275)</f>
      </c>
      <c r="K275" s="38">
        <f>IF($A275="","","Yalnızca kayıtta")</f>
      </c>
      <c r="L275" s="13"/>
      <c r="M275" s="13"/>
    </row>
    <row r="276" spans="1:13" x14ac:dyDescent="0.25">
      <c r="A276" s="37">
        <f>IF('Acente Kayıtları'!A70="","",IF(COUNTIF('Şirket Ekstresi'!$A$2:$A$201,'Acente Kayıtları'!A70)=0,'Acente Kayıtları'!A70,""))</f>
      </c>
      <c r="B276" s="13">
        <f>IF($A276="","","Acente kaydı")</f>
      </c>
      <c r="C276" s="13">
        <f>IF($A276="","",'Acente Kayıtları'!B70)</f>
      </c>
      <c r="D276" s="13">
        <f>IF($A276="","",'Acente Kayıtları'!C70)</f>
      </c>
      <c r="F276" s="16">
        <f>IF($A276="","",'Acente Kayıtları'!E70)</f>
      </c>
      <c r="G276" s="16">
        <f>IF($A276="","",-F276)</f>
      </c>
      <c r="I276" s="16">
        <f>IF($A276="","",'Acente Kayıtları'!G70)</f>
      </c>
      <c r="J276" s="16">
        <f>IF($A276="","",-I276)</f>
      </c>
      <c r="K276" s="38">
        <f>IF($A276="","","Yalnızca kayıtta")</f>
      </c>
      <c r="L276" s="13"/>
      <c r="M276" s="13"/>
    </row>
    <row r="277" spans="1:13" x14ac:dyDescent="0.25">
      <c r="A277" s="37">
        <f>IF('Acente Kayıtları'!A71="","",IF(COUNTIF('Şirket Ekstresi'!$A$2:$A$201,'Acente Kayıtları'!A71)=0,'Acente Kayıtları'!A71,""))</f>
      </c>
      <c r="B277" s="13">
        <f>IF($A277="","","Acente kaydı")</f>
      </c>
      <c r="C277" s="13">
        <f>IF($A277="","",'Acente Kayıtları'!B71)</f>
      </c>
      <c r="D277" s="13">
        <f>IF($A277="","",'Acente Kayıtları'!C71)</f>
      </c>
      <c r="F277" s="16">
        <f>IF($A277="","",'Acente Kayıtları'!E71)</f>
      </c>
      <c r="G277" s="16">
        <f>IF($A277="","",-F277)</f>
      </c>
      <c r="I277" s="16">
        <f>IF($A277="","",'Acente Kayıtları'!G71)</f>
      </c>
      <c r="J277" s="16">
        <f>IF($A277="","",-I277)</f>
      </c>
      <c r="K277" s="38">
        <f>IF($A277="","","Yalnızca kayıtta")</f>
      </c>
      <c r="L277" s="13"/>
      <c r="M277" s="13"/>
    </row>
    <row r="278" spans="1:13" x14ac:dyDescent="0.25">
      <c r="A278" s="37">
        <f>IF('Acente Kayıtları'!A72="","",IF(COUNTIF('Şirket Ekstresi'!$A$2:$A$201,'Acente Kayıtları'!A72)=0,'Acente Kayıtları'!A72,""))</f>
      </c>
      <c r="B278" s="13">
        <f>IF($A278="","","Acente kaydı")</f>
      </c>
      <c r="C278" s="13">
        <f>IF($A278="","",'Acente Kayıtları'!B72)</f>
      </c>
      <c r="D278" s="13">
        <f>IF($A278="","",'Acente Kayıtları'!C72)</f>
      </c>
      <c r="F278" s="16">
        <f>IF($A278="","",'Acente Kayıtları'!E72)</f>
      </c>
      <c r="G278" s="16">
        <f>IF($A278="","",-F278)</f>
      </c>
      <c r="I278" s="16">
        <f>IF($A278="","",'Acente Kayıtları'!G72)</f>
      </c>
      <c r="J278" s="16">
        <f>IF($A278="","",-I278)</f>
      </c>
      <c r="K278" s="38">
        <f>IF($A278="","","Yalnızca kayıtta")</f>
      </c>
      <c r="L278" s="13"/>
      <c r="M278" s="13"/>
    </row>
    <row r="279" spans="1:13" x14ac:dyDescent="0.25">
      <c r="A279" s="37">
        <f>IF('Acente Kayıtları'!A73="","",IF(COUNTIF('Şirket Ekstresi'!$A$2:$A$201,'Acente Kayıtları'!A73)=0,'Acente Kayıtları'!A73,""))</f>
      </c>
      <c r="B279" s="13">
        <f>IF($A279="","","Acente kaydı")</f>
      </c>
      <c r="C279" s="13">
        <f>IF($A279="","",'Acente Kayıtları'!B73)</f>
      </c>
      <c r="D279" s="13">
        <f>IF($A279="","",'Acente Kayıtları'!C73)</f>
      </c>
      <c r="F279" s="16">
        <f>IF($A279="","",'Acente Kayıtları'!E73)</f>
      </c>
      <c r="G279" s="16">
        <f>IF($A279="","",-F279)</f>
      </c>
      <c r="I279" s="16">
        <f>IF($A279="","",'Acente Kayıtları'!G73)</f>
      </c>
      <c r="J279" s="16">
        <f>IF($A279="","",-I279)</f>
      </c>
      <c r="K279" s="38">
        <f>IF($A279="","","Yalnızca kayıtta")</f>
      </c>
      <c r="L279" s="13"/>
      <c r="M279" s="13"/>
    </row>
    <row r="280" spans="1:13" x14ac:dyDescent="0.25">
      <c r="A280" s="37">
        <f>IF('Acente Kayıtları'!A74="","",IF(COUNTIF('Şirket Ekstresi'!$A$2:$A$201,'Acente Kayıtları'!A74)=0,'Acente Kayıtları'!A74,""))</f>
      </c>
      <c r="B280" s="13">
        <f>IF($A280="","","Acente kaydı")</f>
      </c>
      <c r="C280" s="13">
        <f>IF($A280="","",'Acente Kayıtları'!B74)</f>
      </c>
      <c r="D280" s="13">
        <f>IF($A280="","",'Acente Kayıtları'!C74)</f>
      </c>
      <c r="F280" s="16">
        <f>IF($A280="","",'Acente Kayıtları'!E74)</f>
      </c>
      <c r="G280" s="16">
        <f>IF($A280="","",-F280)</f>
      </c>
      <c r="I280" s="16">
        <f>IF($A280="","",'Acente Kayıtları'!G74)</f>
      </c>
      <c r="J280" s="16">
        <f>IF($A280="","",-I280)</f>
      </c>
      <c r="K280" s="38">
        <f>IF($A280="","","Yalnızca kayıtta")</f>
      </c>
      <c r="L280" s="13"/>
      <c r="M280" s="13"/>
    </row>
    <row r="281" spans="1:13" x14ac:dyDescent="0.25">
      <c r="A281" s="37">
        <f>IF('Acente Kayıtları'!A75="","",IF(COUNTIF('Şirket Ekstresi'!$A$2:$A$201,'Acente Kayıtları'!A75)=0,'Acente Kayıtları'!A75,""))</f>
      </c>
      <c r="B281" s="13">
        <f>IF($A281="","","Acente kaydı")</f>
      </c>
      <c r="C281" s="13">
        <f>IF($A281="","",'Acente Kayıtları'!B75)</f>
      </c>
      <c r="D281" s="13">
        <f>IF($A281="","",'Acente Kayıtları'!C75)</f>
      </c>
      <c r="F281" s="16">
        <f>IF($A281="","",'Acente Kayıtları'!E75)</f>
      </c>
      <c r="G281" s="16">
        <f>IF($A281="","",-F281)</f>
      </c>
      <c r="I281" s="16">
        <f>IF($A281="","",'Acente Kayıtları'!G75)</f>
      </c>
      <c r="J281" s="16">
        <f>IF($A281="","",-I281)</f>
      </c>
      <c r="K281" s="38">
        <f>IF($A281="","","Yalnızca kayıtta")</f>
      </c>
      <c r="L281" s="13"/>
      <c r="M281" s="13"/>
    </row>
    <row r="282" spans="1:13" x14ac:dyDescent="0.25">
      <c r="A282" s="37">
        <f>IF('Acente Kayıtları'!A76="","",IF(COUNTIF('Şirket Ekstresi'!$A$2:$A$201,'Acente Kayıtları'!A76)=0,'Acente Kayıtları'!A76,""))</f>
      </c>
      <c r="B282" s="13">
        <f>IF($A282="","","Acente kaydı")</f>
      </c>
      <c r="C282" s="13">
        <f>IF($A282="","",'Acente Kayıtları'!B76)</f>
      </c>
      <c r="D282" s="13">
        <f>IF($A282="","",'Acente Kayıtları'!C76)</f>
      </c>
      <c r="F282" s="16">
        <f>IF($A282="","",'Acente Kayıtları'!E76)</f>
      </c>
      <c r="G282" s="16">
        <f>IF($A282="","",-F282)</f>
      </c>
      <c r="I282" s="16">
        <f>IF($A282="","",'Acente Kayıtları'!G76)</f>
      </c>
      <c r="J282" s="16">
        <f>IF($A282="","",-I282)</f>
      </c>
      <c r="K282" s="38">
        <f>IF($A282="","","Yalnızca kayıtta")</f>
      </c>
      <c r="L282" s="13"/>
      <c r="M282" s="13"/>
    </row>
    <row r="283" spans="1:13" x14ac:dyDescent="0.25">
      <c r="A283" s="37">
        <f>IF('Acente Kayıtları'!A77="","",IF(COUNTIF('Şirket Ekstresi'!$A$2:$A$201,'Acente Kayıtları'!A77)=0,'Acente Kayıtları'!A77,""))</f>
      </c>
      <c r="B283" s="13">
        <f>IF($A283="","","Acente kaydı")</f>
      </c>
      <c r="C283" s="13">
        <f>IF($A283="","",'Acente Kayıtları'!B77)</f>
      </c>
      <c r="D283" s="13">
        <f>IF($A283="","",'Acente Kayıtları'!C77)</f>
      </c>
      <c r="F283" s="16">
        <f>IF($A283="","",'Acente Kayıtları'!E77)</f>
      </c>
      <c r="G283" s="16">
        <f>IF($A283="","",-F283)</f>
      </c>
      <c r="I283" s="16">
        <f>IF($A283="","",'Acente Kayıtları'!G77)</f>
      </c>
      <c r="J283" s="16">
        <f>IF($A283="","",-I283)</f>
      </c>
      <c r="K283" s="38">
        <f>IF($A283="","","Yalnızca kayıtta")</f>
      </c>
      <c r="L283" s="13"/>
      <c r="M283" s="13"/>
    </row>
    <row r="284" spans="1:13" x14ac:dyDescent="0.25">
      <c r="A284" s="37">
        <f>IF('Acente Kayıtları'!A78="","",IF(COUNTIF('Şirket Ekstresi'!$A$2:$A$201,'Acente Kayıtları'!A78)=0,'Acente Kayıtları'!A78,""))</f>
      </c>
      <c r="B284" s="13">
        <f>IF($A284="","","Acente kaydı")</f>
      </c>
      <c r="C284" s="13">
        <f>IF($A284="","",'Acente Kayıtları'!B78)</f>
      </c>
      <c r="D284" s="13">
        <f>IF($A284="","",'Acente Kayıtları'!C78)</f>
      </c>
      <c r="F284" s="16">
        <f>IF($A284="","",'Acente Kayıtları'!E78)</f>
      </c>
      <c r="G284" s="16">
        <f>IF($A284="","",-F284)</f>
      </c>
      <c r="I284" s="16">
        <f>IF($A284="","",'Acente Kayıtları'!G78)</f>
      </c>
      <c r="J284" s="16">
        <f>IF($A284="","",-I284)</f>
      </c>
      <c r="K284" s="38">
        <f>IF($A284="","","Yalnızca kayıtta")</f>
      </c>
      <c r="L284" s="13"/>
      <c r="M284" s="13"/>
    </row>
    <row r="285" spans="1:13" x14ac:dyDescent="0.25">
      <c r="A285" s="37">
        <f>IF('Acente Kayıtları'!A79="","",IF(COUNTIF('Şirket Ekstresi'!$A$2:$A$201,'Acente Kayıtları'!A79)=0,'Acente Kayıtları'!A79,""))</f>
      </c>
      <c r="B285" s="13">
        <f>IF($A285="","","Acente kaydı")</f>
      </c>
      <c r="C285" s="13">
        <f>IF($A285="","",'Acente Kayıtları'!B79)</f>
      </c>
      <c r="D285" s="13">
        <f>IF($A285="","",'Acente Kayıtları'!C79)</f>
      </c>
      <c r="F285" s="16">
        <f>IF($A285="","",'Acente Kayıtları'!E79)</f>
      </c>
      <c r="G285" s="16">
        <f>IF($A285="","",-F285)</f>
      </c>
      <c r="I285" s="16">
        <f>IF($A285="","",'Acente Kayıtları'!G79)</f>
      </c>
      <c r="J285" s="16">
        <f>IF($A285="","",-I285)</f>
      </c>
      <c r="K285" s="38">
        <f>IF($A285="","","Yalnızca kayıtta")</f>
      </c>
      <c r="L285" s="13"/>
      <c r="M285" s="13"/>
    </row>
    <row r="286" spans="1:13" x14ac:dyDescent="0.25">
      <c r="A286" s="37">
        <f>IF('Acente Kayıtları'!A80="","",IF(COUNTIF('Şirket Ekstresi'!$A$2:$A$201,'Acente Kayıtları'!A80)=0,'Acente Kayıtları'!A80,""))</f>
      </c>
      <c r="B286" s="13">
        <f>IF($A286="","","Acente kaydı")</f>
      </c>
      <c r="C286" s="13">
        <f>IF($A286="","",'Acente Kayıtları'!B80)</f>
      </c>
      <c r="D286" s="13">
        <f>IF($A286="","",'Acente Kayıtları'!C80)</f>
      </c>
      <c r="F286" s="16">
        <f>IF($A286="","",'Acente Kayıtları'!E80)</f>
      </c>
      <c r="G286" s="16">
        <f>IF($A286="","",-F286)</f>
      </c>
      <c r="I286" s="16">
        <f>IF($A286="","",'Acente Kayıtları'!G80)</f>
      </c>
      <c r="J286" s="16">
        <f>IF($A286="","",-I286)</f>
      </c>
      <c r="K286" s="38">
        <f>IF($A286="","","Yalnızca kayıtta")</f>
      </c>
      <c r="L286" s="13"/>
      <c r="M286" s="13"/>
    </row>
    <row r="287" spans="1:13" x14ac:dyDescent="0.25">
      <c r="A287" s="37">
        <f>IF('Acente Kayıtları'!A81="","",IF(COUNTIF('Şirket Ekstresi'!$A$2:$A$201,'Acente Kayıtları'!A81)=0,'Acente Kayıtları'!A81,""))</f>
      </c>
      <c r="B287" s="13">
        <f>IF($A287="","","Acente kaydı")</f>
      </c>
      <c r="C287" s="13">
        <f>IF($A287="","",'Acente Kayıtları'!B81)</f>
      </c>
      <c r="D287" s="13">
        <f>IF($A287="","",'Acente Kayıtları'!C81)</f>
      </c>
      <c r="F287" s="16">
        <f>IF($A287="","",'Acente Kayıtları'!E81)</f>
      </c>
      <c r="G287" s="16">
        <f>IF($A287="","",-F287)</f>
      </c>
      <c r="I287" s="16">
        <f>IF($A287="","",'Acente Kayıtları'!G81)</f>
      </c>
      <c r="J287" s="16">
        <f>IF($A287="","",-I287)</f>
      </c>
      <c r="K287" s="38">
        <f>IF($A287="","","Yalnızca kayıtta")</f>
      </c>
      <c r="L287" s="13"/>
      <c r="M287" s="13"/>
    </row>
    <row r="288" spans="1:13" x14ac:dyDescent="0.25">
      <c r="A288" s="37">
        <f>IF('Acente Kayıtları'!A82="","",IF(COUNTIF('Şirket Ekstresi'!$A$2:$A$201,'Acente Kayıtları'!A82)=0,'Acente Kayıtları'!A82,""))</f>
      </c>
      <c r="B288" s="13">
        <f>IF($A288="","","Acente kaydı")</f>
      </c>
      <c r="C288" s="13">
        <f>IF($A288="","",'Acente Kayıtları'!B82)</f>
      </c>
      <c r="D288" s="13">
        <f>IF($A288="","",'Acente Kayıtları'!C82)</f>
      </c>
      <c r="F288" s="16">
        <f>IF($A288="","",'Acente Kayıtları'!E82)</f>
      </c>
      <c r="G288" s="16">
        <f>IF($A288="","",-F288)</f>
      </c>
      <c r="I288" s="16">
        <f>IF($A288="","",'Acente Kayıtları'!G82)</f>
      </c>
      <c r="J288" s="16">
        <f>IF($A288="","",-I288)</f>
      </c>
      <c r="K288" s="38">
        <f>IF($A288="","","Yalnızca kayıtta")</f>
      </c>
      <c r="L288" s="13"/>
      <c r="M288" s="13"/>
    </row>
    <row r="289" spans="1:13" x14ac:dyDescent="0.25">
      <c r="A289" s="37">
        <f>IF('Acente Kayıtları'!A83="","",IF(COUNTIF('Şirket Ekstresi'!$A$2:$A$201,'Acente Kayıtları'!A83)=0,'Acente Kayıtları'!A83,""))</f>
      </c>
      <c r="B289" s="13">
        <f>IF($A289="","","Acente kaydı")</f>
      </c>
      <c r="C289" s="13">
        <f>IF($A289="","",'Acente Kayıtları'!B83)</f>
      </c>
      <c r="D289" s="13">
        <f>IF($A289="","",'Acente Kayıtları'!C83)</f>
      </c>
      <c r="F289" s="16">
        <f>IF($A289="","",'Acente Kayıtları'!E83)</f>
      </c>
      <c r="G289" s="16">
        <f>IF($A289="","",-F289)</f>
      </c>
      <c r="I289" s="16">
        <f>IF($A289="","",'Acente Kayıtları'!G83)</f>
      </c>
      <c r="J289" s="16">
        <f>IF($A289="","",-I289)</f>
      </c>
      <c r="K289" s="38">
        <f>IF($A289="","","Yalnızca kayıtta")</f>
      </c>
      <c r="L289" s="13"/>
      <c r="M289" s="13"/>
    </row>
    <row r="290" spans="1:13" x14ac:dyDescent="0.25">
      <c r="A290" s="37">
        <f>IF('Acente Kayıtları'!A84="","",IF(COUNTIF('Şirket Ekstresi'!$A$2:$A$201,'Acente Kayıtları'!A84)=0,'Acente Kayıtları'!A84,""))</f>
      </c>
      <c r="B290" s="13">
        <f>IF($A290="","","Acente kaydı")</f>
      </c>
      <c r="C290" s="13">
        <f>IF($A290="","",'Acente Kayıtları'!B84)</f>
      </c>
      <c r="D290" s="13">
        <f>IF($A290="","",'Acente Kayıtları'!C84)</f>
      </c>
      <c r="F290" s="16">
        <f>IF($A290="","",'Acente Kayıtları'!E84)</f>
      </c>
      <c r="G290" s="16">
        <f>IF($A290="","",-F290)</f>
      </c>
      <c r="I290" s="16">
        <f>IF($A290="","",'Acente Kayıtları'!G84)</f>
      </c>
      <c r="J290" s="16">
        <f>IF($A290="","",-I290)</f>
      </c>
      <c r="K290" s="38">
        <f>IF($A290="","","Yalnızca kayıtta")</f>
      </c>
      <c r="L290" s="13"/>
      <c r="M290" s="13"/>
    </row>
    <row r="291" spans="1:13" x14ac:dyDescent="0.25">
      <c r="A291" s="37">
        <f>IF('Acente Kayıtları'!A85="","",IF(COUNTIF('Şirket Ekstresi'!$A$2:$A$201,'Acente Kayıtları'!A85)=0,'Acente Kayıtları'!A85,""))</f>
      </c>
      <c r="B291" s="13">
        <f>IF($A291="","","Acente kaydı")</f>
      </c>
      <c r="C291" s="13">
        <f>IF($A291="","",'Acente Kayıtları'!B85)</f>
      </c>
      <c r="D291" s="13">
        <f>IF($A291="","",'Acente Kayıtları'!C85)</f>
      </c>
      <c r="F291" s="16">
        <f>IF($A291="","",'Acente Kayıtları'!E85)</f>
      </c>
      <c r="G291" s="16">
        <f>IF($A291="","",-F291)</f>
      </c>
      <c r="I291" s="16">
        <f>IF($A291="","",'Acente Kayıtları'!G85)</f>
      </c>
      <c r="J291" s="16">
        <f>IF($A291="","",-I291)</f>
      </c>
      <c r="K291" s="38">
        <f>IF($A291="","","Yalnızca kayıtta")</f>
      </c>
      <c r="L291" s="13"/>
      <c r="M291" s="13"/>
    </row>
    <row r="292" spans="1:13" x14ac:dyDescent="0.25">
      <c r="A292" s="37">
        <f>IF('Acente Kayıtları'!A86="","",IF(COUNTIF('Şirket Ekstresi'!$A$2:$A$201,'Acente Kayıtları'!A86)=0,'Acente Kayıtları'!A86,""))</f>
      </c>
      <c r="B292" s="13">
        <f>IF($A292="","","Acente kaydı")</f>
      </c>
      <c r="C292" s="13">
        <f>IF($A292="","",'Acente Kayıtları'!B86)</f>
      </c>
      <c r="D292" s="13">
        <f>IF($A292="","",'Acente Kayıtları'!C86)</f>
      </c>
      <c r="F292" s="16">
        <f>IF($A292="","",'Acente Kayıtları'!E86)</f>
      </c>
      <c r="G292" s="16">
        <f>IF($A292="","",-F292)</f>
      </c>
      <c r="I292" s="16">
        <f>IF($A292="","",'Acente Kayıtları'!G86)</f>
      </c>
      <c r="J292" s="16">
        <f>IF($A292="","",-I292)</f>
      </c>
      <c r="K292" s="38">
        <f>IF($A292="","","Yalnızca kayıtta")</f>
      </c>
      <c r="L292" s="13"/>
      <c r="M292" s="13"/>
    </row>
    <row r="293" spans="1:13" x14ac:dyDescent="0.25">
      <c r="A293" s="37">
        <f>IF('Acente Kayıtları'!A87="","",IF(COUNTIF('Şirket Ekstresi'!$A$2:$A$201,'Acente Kayıtları'!A87)=0,'Acente Kayıtları'!A87,""))</f>
      </c>
      <c r="B293" s="13">
        <f>IF($A293="","","Acente kaydı")</f>
      </c>
      <c r="C293" s="13">
        <f>IF($A293="","",'Acente Kayıtları'!B87)</f>
      </c>
      <c r="D293" s="13">
        <f>IF($A293="","",'Acente Kayıtları'!C87)</f>
      </c>
      <c r="F293" s="16">
        <f>IF($A293="","",'Acente Kayıtları'!E87)</f>
      </c>
      <c r="G293" s="16">
        <f>IF($A293="","",-F293)</f>
      </c>
      <c r="I293" s="16">
        <f>IF($A293="","",'Acente Kayıtları'!G87)</f>
      </c>
      <c r="J293" s="16">
        <f>IF($A293="","",-I293)</f>
      </c>
      <c r="K293" s="38">
        <f>IF($A293="","","Yalnızca kayıtta")</f>
      </c>
      <c r="L293" s="13"/>
      <c r="M293" s="13"/>
    </row>
    <row r="294" spans="1:13" x14ac:dyDescent="0.25">
      <c r="A294" s="37">
        <f>IF('Acente Kayıtları'!A88="","",IF(COUNTIF('Şirket Ekstresi'!$A$2:$A$201,'Acente Kayıtları'!A88)=0,'Acente Kayıtları'!A88,""))</f>
      </c>
      <c r="B294" s="13">
        <f>IF($A294="","","Acente kaydı")</f>
      </c>
      <c r="C294" s="13">
        <f>IF($A294="","",'Acente Kayıtları'!B88)</f>
      </c>
      <c r="D294" s="13">
        <f>IF($A294="","",'Acente Kayıtları'!C88)</f>
      </c>
      <c r="F294" s="16">
        <f>IF($A294="","",'Acente Kayıtları'!E88)</f>
      </c>
      <c r="G294" s="16">
        <f>IF($A294="","",-F294)</f>
      </c>
      <c r="I294" s="16">
        <f>IF($A294="","",'Acente Kayıtları'!G88)</f>
      </c>
      <c r="J294" s="16">
        <f>IF($A294="","",-I294)</f>
      </c>
      <c r="K294" s="38">
        <f>IF($A294="","","Yalnızca kayıtta")</f>
      </c>
      <c r="L294" s="13"/>
      <c r="M294" s="13"/>
    </row>
    <row r="295" spans="1:13" x14ac:dyDescent="0.25">
      <c r="A295" s="37">
        <f>IF('Acente Kayıtları'!A89="","",IF(COUNTIF('Şirket Ekstresi'!$A$2:$A$201,'Acente Kayıtları'!A89)=0,'Acente Kayıtları'!A89,""))</f>
      </c>
      <c r="B295" s="13">
        <f>IF($A295="","","Acente kaydı")</f>
      </c>
      <c r="C295" s="13">
        <f>IF($A295="","",'Acente Kayıtları'!B89)</f>
      </c>
      <c r="D295" s="13">
        <f>IF($A295="","",'Acente Kayıtları'!C89)</f>
      </c>
      <c r="F295" s="16">
        <f>IF($A295="","",'Acente Kayıtları'!E89)</f>
      </c>
      <c r="G295" s="16">
        <f>IF($A295="","",-F295)</f>
      </c>
      <c r="I295" s="16">
        <f>IF($A295="","",'Acente Kayıtları'!G89)</f>
      </c>
      <c r="J295" s="16">
        <f>IF($A295="","",-I295)</f>
      </c>
      <c r="K295" s="38">
        <f>IF($A295="","","Yalnızca kayıtta")</f>
      </c>
      <c r="L295" s="13"/>
      <c r="M295" s="13"/>
    </row>
    <row r="296" spans="1:13" x14ac:dyDescent="0.25">
      <c r="A296" s="37">
        <f>IF('Acente Kayıtları'!A90="","",IF(COUNTIF('Şirket Ekstresi'!$A$2:$A$201,'Acente Kayıtları'!A90)=0,'Acente Kayıtları'!A90,""))</f>
      </c>
      <c r="B296" s="13">
        <f>IF($A296="","","Acente kaydı")</f>
      </c>
      <c r="C296" s="13">
        <f>IF($A296="","",'Acente Kayıtları'!B90)</f>
      </c>
      <c r="D296" s="13">
        <f>IF($A296="","",'Acente Kayıtları'!C90)</f>
      </c>
      <c r="F296" s="16">
        <f>IF($A296="","",'Acente Kayıtları'!E90)</f>
      </c>
      <c r="G296" s="16">
        <f>IF($A296="","",-F296)</f>
      </c>
      <c r="I296" s="16">
        <f>IF($A296="","",'Acente Kayıtları'!G90)</f>
      </c>
      <c r="J296" s="16">
        <f>IF($A296="","",-I296)</f>
      </c>
      <c r="K296" s="38">
        <f>IF($A296="","","Yalnızca kayıtta")</f>
      </c>
      <c r="L296" s="13"/>
      <c r="M296" s="13"/>
    </row>
    <row r="297" spans="1:13" x14ac:dyDescent="0.25">
      <c r="A297" s="37">
        <f>IF('Acente Kayıtları'!A91="","",IF(COUNTIF('Şirket Ekstresi'!$A$2:$A$201,'Acente Kayıtları'!A91)=0,'Acente Kayıtları'!A91,""))</f>
      </c>
      <c r="B297" s="13">
        <f>IF($A297="","","Acente kaydı")</f>
      </c>
      <c r="C297" s="13">
        <f>IF($A297="","",'Acente Kayıtları'!B91)</f>
      </c>
      <c r="D297" s="13">
        <f>IF($A297="","",'Acente Kayıtları'!C91)</f>
      </c>
      <c r="F297" s="16">
        <f>IF($A297="","",'Acente Kayıtları'!E91)</f>
      </c>
      <c r="G297" s="16">
        <f>IF($A297="","",-F297)</f>
      </c>
      <c r="I297" s="16">
        <f>IF($A297="","",'Acente Kayıtları'!G91)</f>
      </c>
      <c r="J297" s="16">
        <f>IF($A297="","",-I297)</f>
      </c>
      <c r="K297" s="38">
        <f>IF($A297="","","Yalnızca kayıtta")</f>
      </c>
      <c r="L297" s="13"/>
      <c r="M297" s="13"/>
    </row>
    <row r="298" spans="1:13" x14ac:dyDescent="0.25">
      <c r="A298" s="37">
        <f>IF('Acente Kayıtları'!A92="","",IF(COUNTIF('Şirket Ekstresi'!$A$2:$A$201,'Acente Kayıtları'!A92)=0,'Acente Kayıtları'!A92,""))</f>
      </c>
      <c r="B298" s="13">
        <f>IF($A298="","","Acente kaydı")</f>
      </c>
      <c r="C298" s="13">
        <f>IF($A298="","",'Acente Kayıtları'!B92)</f>
      </c>
      <c r="D298" s="13">
        <f>IF($A298="","",'Acente Kayıtları'!C92)</f>
      </c>
      <c r="F298" s="16">
        <f>IF($A298="","",'Acente Kayıtları'!E92)</f>
      </c>
      <c r="G298" s="16">
        <f>IF($A298="","",-F298)</f>
      </c>
      <c r="I298" s="16">
        <f>IF($A298="","",'Acente Kayıtları'!G92)</f>
      </c>
      <c r="J298" s="16">
        <f>IF($A298="","",-I298)</f>
      </c>
      <c r="K298" s="38">
        <f>IF($A298="","","Yalnızca kayıtta")</f>
      </c>
      <c r="L298" s="13"/>
      <c r="M298" s="13"/>
    </row>
    <row r="299" spans="1:13" x14ac:dyDescent="0.25">
      <c r="A299" s="37">
        <f>IF('Acente Kayıtları'!A93="","",IF(COUNTIF('Şirket Ekstresi'!$A$2:$A$201,'Acente Kayıtları'!A93)=0,'Acente Kayıtları'!A93,""))</f>
      </c>
      <c r="B299" s="13">
        <f>IF($A299="","","Acente kaydı")</f>
      </c>
      <c r="C299" s="13">
        <f>IF($A299="","",'Acente Kayıtları'!B93)</f>
      </c>
      <c r="D299" s="13">
        <f>IF($A299="","",'Acente Kayıtları'!C93)</f>
      </c>
      <c r="F299" s="16">
        <f>IF($A299="","",'Acente Kayıtları'!E93)</f>
      </c>
      <c r="G299" s="16">
        <f>IF($A299="","",-F299)</f>
      </c>
      <c r="I299" s="16">
        <f>IF($A299="","",'Acente Kayıtları'!G93)</f>
      </c>
      <c r="J299" s="16">
        <f>IF($A299="","",-I299)</f>
      </c>
      <c r="K299" s="38">
        <f>IF($A299="","","Yalnızca kayıtta")</f>
      </c>
      <c r="L299" s="13"/>
      <c r="M299" s="13"/>
    </row>
    <row r="300" spans="1:13" x14ac:dyDescent="0.25">
      <c r="A300" s="37">
        <f>IF('Acente Kayıtları'!A94="","",IF(COUNTIF('Şirket Ekstresi'!$A$2:$A$201,'Acente Kayıtları'!A94)=0,'Acente Kayıtları'!A94,""))</f>
      </c>
      <c r="B300" s="13">
        <f>IF($A300="","","Acente kaydı")</f>
      </c>
      <c r="C300" s="13">
        <f>IF($A300="","",'Acente Kayıtları'!B94)</f>
      </c>
      <c r="D300" s="13">
        <f>IF($A300="","",'Acente Kayıtları'!C94)</f>
      </c>
      <c r="F300" s="16">
        <f>IF($A300="","",'Acente Kayıtları'!E94)</f>
      </c>
      <c r="G300" s="16">
        <f>IF($A300="","",-F300)</f>
      </c>
      <c r="I300" s="16">
        <f>IF($A300="","",'Acente Kayıtları'!G94)</f>
      </c>
      <c r="J300" s="16">
        <f>IF($A300="","",-I300)</f>
      </c>
      <c r="K300" s="38">
        <f>IF($A300="","","Yalnızca kayıtta")</f>
      </c>
      <c r="L300" s="13"/>
      <c r="M300" s="13"/>
    </row>
    <row r="301" spans="1:13" x14ac:dyDescent="0.25">
      <c r="A301" s="37">
        <f>IF('Acente Kayıtları'!A95="","",IF(COUNTIF('Şirket Ekstresi'!$A$2:$A$201,'Acente Kayıtları'!A95)=0,'Acente Kayıtları'!A95,""))</f>
      </c>
      <c r="B301" s="13">
        <f>IF($A301="","","Acente kaydı")</f>
      </c>
      <c r="C301" s="13">
        <f>IF($A301="","",'Acente Kayıtları'!B95)</f>
      </c>
      <c r="D301" s="13">
        <f>IF($A301="","",'Acente Kayıtları'!C95)</f>
      </c>
      <c r="F301" s="16">
        <f>IF($A301="","",'Acente Kayıtları'!E95)</f>
      </c>
      <c r="G301" s="16">
        <f>IF($A301="","",-F301)</f>
      </c>
      <c r="I301" s="16">
        <f>IF($A301="","",'Acente Kayıtları'!G95)</f>
      </c>
      <c r="J301" s="16">
        <f>IF($A301="","",-I301)</f>
      </c>
      <c r="K301" s="38">
        <f>IF($A301="","","Yalnızca kayıtta")</f>
      </c>
      <c r="L301" s="13"/>
      <c r="M301" s="13"/>
    </row>
    <row r="302" spans="1:13" x14ac:dyDescent="0.25">
      <c r="A302" s="37">
        <f>IF('Acente Kayıtları'!A96="","",IF(COUNTIF('Şirket Ekstresi'!$A$2:$A$201,'Acente Kayıtları'!A96)=0,'Acente Kayıtları'!A96,""))</f>
      </c>
      <c r="B302" s="13">
        <f>IF($A302="","","Acente kaydı")</f>
      </c>
      <c r="C302" s="13">
        <f>IF($A302="","",'Acente Kayıtları'!B96)</f>
      </c>
      <c r="D302" s="13">
        <f>IF($A302="","",'Acente Kayıtları'!C96)</f>
      </c>
      <c r="F302" s="16">
        <f>IF($A302="","",'Acente Kayıtları'!E96)</f>
      </c>
      <c r="G302" s="16">
        <f>IF($A302="","",-F302)</f>
      </c>
      <c r="I302" s="16">
        <f>IF($A302="","",'Acente Kayıtları'!G96)</f>
      </c>
      <c r="J302" s="16">
        <f>IF($A302="","",-I302)</f>
      </c>
      <c r="K302" s="38">
        <f>IF($A302="","","Yalnızca kayıtta")</f>
      </c>
      <c r="L302" s="13"/>
      <c r="M302" s="13"/>
    </row>
    <row r="303" spans="1:13" x14ac:dyDescent="0.25">
      <c r="A303" s="37">
        <f>IF('Acente Kayıtları'!A97="","",IF(COUNTIF('Şirket Ekstresi'!$A$2:$A$201,'Acente Kayıtları'!A97)=0,'Acente Kayıtları'!A97,""))</f>
      </c>
      <c r="B303" s="13">
        <f>IF($A303="","","Acente kaydı")</f>
      </c>
      <c r="C303" s="13">
        <f>IF($A303="","",'Acente Kayıtları'!B97)</f>
      </c>
      <c r="D303" s="13">
        <f>IF($A303="","",'Acente Kayıtları'!C97)</f>
      </c>
      <c r="F303" s="16">
        <f>IF($A303="","",'Acente Kayıtları'!E97)</f>
      </c>
      <c r="G303" s="16">
        <f>IF($A303="","",-F303)</f>
      </c>
      <c r="I303" s="16">
        <f>IF($A303="","",'Acente Kayıtları'!G97)</f>
      </c>
      <c r="J303" s="16">
        <f>IF($A303="","",-I303)</f>
      </c>
      <c r="K303" s="38">
        <f>IF($A303="","","Yalnızca kayıtta")</f>
      </c>
      <c r="L303" s="13"/>
      <c r="M303" s="13"/>
    </row>
    <row r="304" spans="1:13" x14ac:dyDescent="0.25">
      <c r="A304" s="37">
        <f>IF('Acente Kayıtları'!A98="","",IF(COUNTIF('Şirket Ekstresi'!$A$2:$A$201,'Acente Kayıtları'!A98)=0,'Acente Kayıtları'!A98,""))</f>
      </c>
      <c r="B304" s="13">
        <f>IF($A304="","","Acente kaydı")</f>
      </c>
      <c r="C304" s="13">
        <f>IF($A304="","",'Acente Kayıtları'!B98)</f>
      </c>
      <c r="D304" s="13">
        <f>IF($A304="","",'Acente Kayıtları'!C98)</f>
      </c>
      <c r="F304" s="16">
        <f>IF($A304="","",'Acente Kayıtları'!E98)</f>
      </c>
      <c r="G304" s="16">
        <f>IF($A304="","",-F304)</f>
      </c>
      <c r="I304" s="16">
        <f>IF($A304="","",'Acente Kayıtları'!G98)</f>
      </c>
      <c r="J304" s="16">
        <f>IF($A304="","",-I304)</f>
      </c>
      <c r="K304" s="38">
        <f>IF($A304="","","Yalnızca kayıtta")</f>
      </c>
      <c r="L304" s="13"/>
      <c r="M304" s="13"/>
    </row>
    <row r="305" spans="1:13" x14ac:dyDescent="0.25">
      <c r="A305" s="37">
        <f>IF('Acente Kayıtları'!A99="","",IF(COUNTIF('Şirket Ekstresi'!$A$2:$A$201,'Acente Kayıtları'!A99)=0,'Acente Kayıtları'!A99,""))</f>
      </c>
      <c r="B305" s="13">
        <f>IF($A305="","","Acente kaydı")</f>
      </c>
      <c r="C305" s="13">
        <f>IF($A305="","",'Acente Kayıtları'!B99)</f>
      </c>
      <c r="D305" s="13">
        <f>IF($A305="","",'Acente Kayıtları'!C99)</f>
      </c>
      <c r="F305" s="16">
        <f>IF($A305="","",'Acente Kayıtları'!E99)</f>
      </c>
      <c r="G305" s="16">
        <f>IF($A305="","",-F305)</f>
      </c>
      <c r="I305" s="16">
        <f>IF($A305="","",'Acente Kayıtları'!G99)</f>
      </c>
      <c r="J305" s="16">
        <f>IF($A305="","",-I305)</f>
      </c>
      <c r="K305" s="38">
        <f>IF($A305="","","Yalnızca kayıtta")</f>
      </c>
      <c r="L305" s="13"/>
      <c r="M305" s="13"/>
    </row>
    <row r="306" spans="1:13" x14ac:dyDescent="0.25">
      <c r="A306" s="37">
        <f>IF('Acente Kayıtları'!A100="","",IF(COUNTIF('Şirket Ekstresi'!$A$2:$A$201,'Acente Kayıtları'!A100)=0,'Acente Kayıtları'!A100,""))</f>
      </c>
      <c r="B306" s="13">
        <f>IF($A306="","","Acente kaydı")</f>
      </c>
      <c r="C306" s="13">
        <f>IF($A306="","",'Acente Kayıtları'!B100)</f>
      </c>
      <c r="D306" s="13">
        <f>IF($A306="","",'Acente Kayıtları'!C100)</f>
      </c>
      <c r="F306" s="16">
        <f>IF($A306="","",'Acente Kayıtları'!E100)</f>
      </c>
      <c r="G306" s="16">
        <f>IF($A306="","",-F306)</f>
      </c>
      <c r="I306" s="16">
        <f>IF($A306="","",'Acente Kayıtları'!G100)</f>
      </c>
      <c r="J306" s="16">
        <f>IF($A306="","",-I306)</f>
      </c>
      <c r="K306" s="38">
        <f>IF($A306="","","Yalnızca kayıtta")</f>
      </c>
      <c r="L306" s="13"/>
      <c r="M306" s="13"/>
    </row>
    <row r="307" spans="1:13" x14ac:dyDescent="0.25">
      <c r="A307" s="37">
        <f>IF('Acente Kayıtları'!A101="","",IF(COUNTIF('Şirket Ekstresi'!$A$2:$A$201,'Acente Kayıtları'!A101)=0,'Acente Kayıtları'!A101,""))</f>
      </c>
      <c r="B307" s="13">
        <f>IF($A307="","","Acente kaydı")</f>
      </c>
      <c r="C307" s="13">
        <f>IF($A307="","",'Acente Kayıtları'!B101)</f>
      </c>
      <c r="D307" s="13">
        <f>IF($A307="","",'Acente Kayıtları'!C101)</f>
      </c>
      <c r="F307" s="16">
        <f>IF($A307="","",'Acente Kayıtları'!E101)</f>
      </c>
      <c r="G307" s="16">
        <f>IF($A307="","",-F307)</f>
      </c>
      <c r="I307" s="16">
        <f>IF($A307="","",'Acente Kayıtları'!G101)</f>
      </c>
      <c r="J307" s="16">
        <f>IF($A307="","",-I307)</f>
      </c>
      <c r="K307" s="38">
        <f>IF($A307="","","Yalnızca kayıtta")</f>
      </c>
      <c r="L307" s="13"/>
      <c r="M307" s="13"/>
    </row>
    <row r="308" spans="1:13" x14ac:dyDescent="0.25">
      <c r="A308" s="37">
        <f>IF('Acente Kayıtları'!A102="","",IF(COUNTIF('Şirket Ekstresi'!$A$2:$A$201,'Acente Kayıtları'!A102)=0,'Acente Kayıtları'!A102,""))</f>
      </c>
      <c r="B308" s="13">
        <f>IF($A308="","","Acente kaydı")</f>
      </c>
      <c r="C308" s="13">
        <f>IF($A308="","",'Acente Kayıtları'!B102)</f>
      </c>
      <c r="D308" s="13">
        <f>IF($A308="","",'Acente Kayıtları'!C102)</f>
      </c>
      <c r="F308" s="16">
        <f>IF($A308="","",'Acente Kayıtları'!E102)</f>
      </c>
      <c r="G308" s="16">
        <f>IF($A308="","",-F308)</f>
      </c>
      <c r="I308" s="16">
        <f>IF($A308="","",'Acente Kayıtları'!G102)</f>
      </c>
      <c r="J308" s="16">
        <f>IF($A308="","",-I308)</f>
      </c>
      <c r="K308" s="38">
        <f>IF($A308="","","Yalnızca kayıtta")</f>
      </c>
      <c r="L308" s="13"/>
      <c r="M308" s="13"/>
    </row>
    <row r="309" spans="1:13" x14ac:dyDescent="0.25">
      <c r="A309" s="37">
        <f>IF('Acente Kayıtları'!A103="","",IF(COUNTIF('Şirket Ekstresi'!$A$2:$A$201,'Acente Kayıtları'!A103)=0,'Acente Kayıtları'!A103,""))</f>
      </c>
      <c r="B309" s="13">
        <f>IF($A309="","","Acente kaydı")</f>
      </c>
      <c r="C309" s="13">
        <f>IF($A309="","",'Acente Kayıtları'!B103)</f>
      </c>
      <c r="D309" s="13">
        <f>IF($A309="","",'Acente Kayıtları'!C103)</f>
      </c>
      <c r="F309" s="16">
        <f>IF($A309="","",'Acente Kayıtları'!E103)</f>
      </c>
      <c r="G309" s="16">
        <f>IF($A309="","",-F309)</f>
      </c>
      <c r="I309" s="16">
        <f>IF($A309="","",'Acente Kayıtları'!G103)</f>
      </c>
      <c r="J309" s="16">
        <f>IF($A309="","",-I309)</f>
      </c>
      <c r="K309" s="38">
        <f>IF($A309="","","Yalnızca kayıtta")</f>
      </c>
      <c r="L309" s="13"/>
      <c r="M309" s="13"/>
    </row>
    <row r="310" spans="1:13" x14ac:dyDescent="0.25">
      <c r="A310" s="37">
        <f>IF('Acente Kayıtları'!A104="","",IF(COUNTIF('Şirket Ekstresi'!$A$2:$A$201,'Acente Kayıtları'!A104)=0,'Acente Kayıtları'!A104,""))</f>
      </c>
      <c r="B310" s="13">
        <f>IF($A310="","","Acente kaydı")</f>
      </c>
      <c r="C310" s="13">
        <f>IF($A310="","",'Acente Kayıtları'!B104)</f>
      </c>
      <c r="D310" s="13">
        <f>IF($A310="","",'Acente Kayıtları'!C104)</f>
      </c>
      <c r="F310" s="16">
        <f>IF($A310="","",'Acente Kayıtları'!E104)</f>
      </c>
      <c r="G310" s="16">
        <f>IF($A310="","",-F310)</f>
      </c>
      <c r="I310" s="16">
        <f>IF($A310="","",'Acente Kayıtları'!G104)</f>
      </c>
      <c r="J310" s="16">
        <f>IF($A310="","",-I310)</f>
      </c>
      <c r="K310" s="38">
        <f>IF($A310="","","Yalnızca kayıtta")</f>
      </c>
      <c r="L310" s="13"/>
      <c r="M310" s="13"/>
    </row>
    <row r="311" spans="1:13" x14ac:dyDescent="0.25">
      <c r="A311" s="37">
        <f>IF('Acente Kayıtları'!A105="","",IF(COUNTIF('Şirket Ekstresi'!$A$2:$A$201,'Acente Kayıtları'!A105)=0,'Acente Kayıtları'!A105,""))</f>
      </c>
      <c r="B311" s="13">
        <f>IF($A311="","","Acente kaydı")</f>
      </c>
      <c r="C311" s="13">
        <f>IF($A311="","",'Acente Kayıtları'!B105)</f>
      </c>
      <c r="D311" s="13">
        <f>IF($A311="","",'Acente Kayıtları'!C105)</f>
      </c>
      <c r="F311" s="16">
        <f>IF($A311="","",'Acente Kayıtları'!E105)</f>
      </c>
      <c r="G311" s="16">
        <f>IF($A311="","",-F311)</f>
      </c>
      <c r="I311" s="16">
        <f>IF($A311="","",'Acente Kayıtları'!G105)</f>
      </c>
      <c r="J311" s="16">
        <f>IF($A311="","",-I311)</f>
      </c>
      <c r="K311" s="38">
        <f>IF($A311="","","Yalnızca kayıtta")</f>
      </c>
      <c r="L311" s="13"/>
      <c r="M311" s="13"/>
    </row>
    <row r="312" spans="1:13" x14ac:dyDescent="0.25">
      <c r="A312" s="37">
        <f>IF('Acente Kayıtları'!A106="","",IF(COUNTIF('Şirket Ekstresi'!$A$2:$A$201,'Acente Kayıtları'!A106)=0,'Acente Kayıtları'!A106,""))</f>
      </c>
      <c r="B312" s="13">
        <f>IF($A312="","","Acente kaydı")</f>
      </c>
      <c r="C312" s="13">
        <f>IF($A312="","",'Acente Kayıtları'!B106)</f>
      </c>
      <c r="D312" s="13">
        <f>IF($A312="","",'Acente Kayıtları'!C106)</f>
      </c>
      <c r="F312" s="16">
        <f>IF($A312="","",'Acente Kayıtları'!E106)</f>
      </c>
      <c r="G312" s="16">
        <f>IF($A312="","",-F312)</f>
      </c>
      <c r="I312" s="16">
        <f>IF($A312="","",'Acente Kayıtları'!G106)</f>
      </c>
      <c r="J312" s="16">
        <f>IF($A312="","",-I312)</f>
      </c>
      <c r="K312" s="38">
        <f>IF($A312="","","Yalnızca kayıtta")</f>
      </c>
      <c r="L312" s="13"/>
      <c r="M312" s="13"/>
    </row>
    <row r="313" spans="1:13" x14ac:dyDescent="0.25">
      <c r="A313" s="37">
        <f>IF('Acente Kayıtları'!A107="","",IF(COUNTIF('Şirket Ekstresi'!$A$2:$A$201,'Acente Kayıtları'!A107)=0,'Acente Kayıtları'!A107,""))</f>
      </c>
      <c r="B313" s="13">
        <f>IF($A313="","","Acente kaydı")</f>
      </c>
      <c r="C313" s="13">
        <f>IF($A313="","",'Acente Kayıtları'!B107)</f>
      </c>
      <c r="D313" s="13">
        <f>IF($A313="","",'Acente Kayıtları'!C107)</f>
      </c>
      <c r="F313" s="16">
        <f>IF($A313="","",'Acente Kayıtları'!E107)</f>
      </c>
      <c r="G313" s="16">
        <f>IF($A313="","",-F313)</f>
      </c>
      <c r="I313" s="16">
        <f>IF($A313="","",'Acente Kayıtları'!G107)</f>
      </c>
      <c r="J313" s="16">
        <f>IF($A313="","",-I313)</f>
      </c>
      <c r="K313" s="38">
        <f>IF($A313="","","Yalnızca kayıtta")</f>
      </c>
      <c r="L313" s="13"/>
      <c r="M313" s="13"/>
    </row>
    <row r="314" spans="1:13" x14ac:dyDescent="0.25">
      <c r="A314" s="37">
        <f>IF('Acente Kayıtları'!A108="","",IF(COUNTIF('Şirket Ekstresi'!$A$2:$A$201,'Acente Kayıtları'!A108)=0,'Acente Kayıtları'!A108,""))</f>
      </c>
      <c r="B314" s="13">
        <f>IF($A314="","","Acente kaydı")</f>
      </c>
      <c r="C314" s="13">
        <f>IF($A314="","",'Acente Kayıtları'!B108)</f>
      </c>
      <c r="D314" s="13">
        <f>IF($A314="","",'Acente Kayıtları'!C108)</f>
      </c>
      <c r="F314" s="16">
        <f>IF($A314="","",'Acente Kayıtları'!E108)</f>
      </c>
      <c r="G314" s="16">
        <f>IF($A314="","",-F314)</f>
      </c>
      <c r="I314" s="16">
        <f>IF($A314="","",'Acente Kayıtları'!G108)</f>
      </c>
      <c r="J314" s="16">
        <f>IF($A314="","",-I314)</f>
      </c>
      <c r="K314" s="38">
        <f>IF($A314="","","Yalnızca kayıtta")</f>
      </c>
      <c r="L314" s="13"/>
      <c r="M314" s="13"/>
    </row>
    <row r="315" spans="1:13" x14ac:dyDescent="0.25">
      <c r="A315" s="37">
        <f>IF('Acente Kayıtları'!A109="","",IF(COUNTIF('Şirket Ekstresi'!$A$2:$A$201,'Acente Kayıtları'!A109)=0,'Acente Kayıtları'!A109,""))</f>
      </c>
      <c r="B315" s="13">
        <f>IF($A315="","","Acente kaydı")</f>
      </c>
      <c r="C315" s="13">
        <f>IF($A315="","",'Acente Kayıtları'!B109)</f>
      </c>
      <c r="D315" s="13">
        <f>IF($A315="","",'Acente Kayıtları'!C109)</f>
      </c>
      <c r="F315" s="16">
        <f>IF($A315="","",'Acente Kayıtları'!E109)</f>
      </c>
      <c r="G315" s="16">
        <f>IF($A315="","",-F315)</f>
      </c>
      <c r="I315" s="16">
        <f>IF($A315="","",'Acente Kayıtları'!G109)</f>
      </c>
      <c r="J315" s="16">
        <f>IF($A315="","",-I315)</f>
      </c>
      <c r="K315" s="38">
        <f>IF($A315="","","Yalnızca kayıtta")</f>
      </c>
      <c r="L315" s="13"/>
      <c r="M315" s="13"/>
    </row>
    <row r="316" spans="1:13" x14ac:dyDescent="0.25">
      <c r="A316" s="37">
        <f>IF('Acente Kayıtları'!A110="","",IF(COUNTIF('Şirket Ekstresi'!$A$2:$A$201,'Acente Kayıtları'!A110)=0,'Acente Kayıtları'!A110,""))</f>
      </c>
      <c r="B316" s="13">
        <f>IF($A316="","","Acente kaydı")</f>
      </c>
      <c r="C316" s="13">
        <f>IF($A316="","",'Acente Kayıtları'!B110)</f>
      </c>
      <c r="D316" s="13">
        <f>IF($A316="","",'Acente Kayıtları'!C110)</f>
      </c>
      <c r="F316" s="16">
        <f>IF($A316="","",'Acente Kayıtları'!E110)</f>
      </c>
      <c r="G316" s="16">
        <f>IF($A316="","",-F316)</f>
      </c>
      <c r="I316" s="16">
        <f>IF($A316="","",'Acente Kayıtları'!G110)</f>
      </c>
      <c r="J316" s="16">
        <f>IF($A316="","",-I316)</f>
      </c>
      <c r="K316" s="38">
        <f>IF($A316="","","Yalnızca kayıtta")</f>
      </c>
      <c r="L316" s="13"/>
      <c r="M316" s="13"/>
    </row>
    <row r="317" spans="1:13" x14ac:dyDescent="0.25">
      <c r="A317" s="37">
        <f>IF('Acente Kayıtları'!A111="","",IF(COUNTIF('Şirket Ekstresi'!$A$2:$A$201,'Acente Kayıtları'!A111)=0,'Acente Kayıtları'!A111,""))</f>
      </c>
      <c r="B317" s="13">
        <f>IF($A317="","","Acente kaydı")</f>
      </c>
      <c r="C317" s="13">
        <f>IF($A317="","",'Acente Kayıtları'!B111)</f>
      </c>
      <c r="D317" s="13">
        <f>IF($A317="","",'Acente Kayıtları'!C111)</f>
      </c>
      <c r="F317" s="16">
        <f>IF($A317="","",'Acente Kayıtları'!E111)</f>
      </c>
      <c r="G317" s="16">
        <f>IF($A317="","",-F317)</f>
      </c>
      <c r="I317" s="16">
        <f>IF($A317="","",'Acente Kayıtları'!G111)</f>
      </c>
      <c r="J317" s="16">
        <f>IF($A317="","",-I317)</f>
      </c>
      <c r="K317" s="38">
        <f>IF($A317="","","Yalnızca kayıtta")</f>
      </c>
      <c r="L317" s="13"/>
      <c r="M317" s="13"/>
    </row>
    <row r="318" spans="1:13" x14ac:dyDescent="0.25">
      <c r="A318" s="37">
        <f>IF('Acente Kayıtları'!A112="","",IF(COUNTIF('Şirket Ekstresi'!$A$2:$A$201,'Acente Kayıtları'!A112)=0,'Acente Kayıtları'!A112,""))</f>
      </c>
      <c r="B318" s="13">
        <f>IF($A318="","","Acente kaydı")</f>
      </c>
      <c r="C318" s="13">
        <f>IF($A318="","",'Acente Kayıtları'!B112)</f>
      </c>
      <c r="D318" s="13">
        <f>IF($A318="","",'Acente Kayıtları'!C112)</f>
      </c>
      <c r="F318" s="16">
        <f>IF($A318="","",'Acente Kayıtları'!E112)</f>
      </c>
      <c r="G318" s="16">
        <f>IF($A318="","",-F318)</f>
      </c>
      <c r="I318" s="16">
        <f>IF($A318="","",'Acente Kayıtları'!G112)</f>
      </c>
      <c r="J318" s="16">
        <f>IF($A318="","",-I318)</f>
      </c>
      <c r="K318" s="38">
        <f>IF($A318="","","Yalnızca kayıtta")</f>
      </c>
      <c r="L318" s="13"/>
      <c r="M318" s="13"/>
    </row>
    <row r="319" spans="1:13" x14ac:dyDescent="0.25">
      <c r="A319" s="37">
        <f>IF('Acente Kayıtları'!A113="","",IF(COUNTIF('Şirket Ekstresi'!$A$2:$A$201,'Acente Kayıtları'!A113)=0,'Acente Kayıtları'!A113,""))</f>
      </c>
      <c r="B319" s="13">
        <f>IF($A319="","","Acente kaydı")</f>
      </c>
      <c r="C319" s="13">
        <f>IF($A319="","",'Acente Kayıtları'!B113)</f>
      </c>
      <c r="D319" s="13">
        <f>IF($A319="","",'Acente Kayıtları'!C113)</f>
      </c>
      <c r="F319" s="16">
        <f>IF($A319="","",'Acente Kayıtları'!E113)</f>
      </c>
      <c r="G319" s="16">
        <f>IF($A319="","",-F319)</f>
      </c>
      <c r="I319" s="16">
        <f>IF($A319="","",'Acente Kayıtları'!G113)</f>
      </c>
      <c r="J319" s="16">
        <f>IF($A319="","",-I319)</f>
      </c>
      <c r="K319" s="38">
        <f>IF($A319="","","Yalnızca kayıtta")</f>
      </c>
      <c r="L319" s="13"/>
      <c r="M319" s="13"/>
    </row>
    <row r="320" spans="1:13" x14ac:dyDescent="0.25">
      <c r="A320" s="37">
        <f>IF('Acente Kayıtları'!A114="","",IF(COUNTIF('Şirket Ekstresi'!$A$2:$A$201,'Acente Kayıtları'!A114)=0,'Acente Kayıtları'!A114,""))</f>
      </c>
      <c r="B320" s="13">
        <f>IF($A320="","","Acente kaydı")</f>
      </c>
      <c r="C320" s="13">
        <f>IF($A320="","",'Acente Kayıtları'!B114)</f>
      </c>
      <c r="D320" s="13">
        <f>IF($A320="","",'Acente Kayıtları'!C114)</f>
      </c>
      <c r="F320" s="16">
        <f>IF($A320="","",'Acente Kayıtları'!E114)</f>
      </c>
      <c r="G320" s="16">
        <f>IF($A320="","",-F320)</f>
      </c>
      <c r="I320" s="16">
        <f>IF($A320="","",'Acente Kayıtları'!G114)</f>
      </c>
      <c r="J320" s="16">
        <f>IF($A320="","",-I320)</f>
      </c>
      <c r="K320" s="38">
        <f>IF($A320="","","Yalnızca kayıtta")</f>
      </c>
      <c r="L320" s="13"/>
      <c r="M320" s="13"/>
    </row>
    <row r="321" spans="1:13" x14ac:dyDescent="0.25">
      <c r="A321" s="37">
        <f>IF('Acente Kayıtları'!A115="","",IF(COUNTIF('Şirket Ekstresi'!$A$2:$A$201,'Acente Kayıtları'!A115)=0,'Acente Kayıtları'!A115,""))</f>
      </c>
      <c r="B321" s="13">
        <f>IF($A321="","","Acente kaydı")</f>
      </c>
      <c r="C321" s="13">
        <f>IF($A321="","",'Acente Kayıtları'!B115)</f>
      </c>
      <c r="D321" s="13">
        <f>IF($A321="","",'Acente Kayıtları'!C115)</f>
      </c>
      <c r="F321" s="16">
        <f>IF($A321="","",'Acente Kayıtları'!E115)</f>
      </c>
      <c r="G321" s="16">
        <f>IF($A321="","",-F321)</f>
      </c>
      <c r="I321" s="16">
        <f>IF($A321="","",'Acente Kayıtları'!G115)</f>
      </c>
      <c r="J321" s="16">
        <f>IF($A321="","",-I321)</f>
      </c>
      <c r="K321" s="38">
        <f>IF($A321="","","Yalnızca kayıtta")</f>
      </c>
      <c r="L321" s="13"/>
      <c r="M321" s="13"/>
    </row>
    <row r="322" spans="1:13" x14ac:dyDescent="0.25">
      <c r="A322" s="37">
        <f>IF('Acente Kayıtları'!A116="","",IF(COUNTIF('Şirket Ekstresi'!$A$2:$A$201,'Acente Kayıtları'!A116)=0,'Acente Kayıtları'!A116,""))</f>
      </c>
      <c r="B322" s="13">
        <f>IF($A322="","","Acente kaydı")</f>
      </c>
      <c r="C322" s="13">
        <f>IF($A322="","",'Acente Kayıtları'!B116)</f>
      </c>
      <c r="D322" s="13">
        <f>IF($A322="","",'Acente Kayıtları'!C116)</f>
      </c>
      <c r="F322" s="16">
        <f>IF($A322="","",'Acente Kayıtları'!E116)</f>
      </c>
      <c r="G322" s="16">
        <f>IF($A322="","",-F322)</f>
      </c>
      <c r="I322" s="16">
        <f>IF($A322="","",'Acente Kayıtları'!G116)</f>
      </c>
      <c r="J322" s="16">
        <f>IF($A322="","",-I322)</f>
      </c>
      <c r="K322" s="38">
        <f>IF($A322="","","Yalnızca kayıtta")</f>
      </c>
      <c r="L322" s="13"/>
      <c r="M322" s="13"/>
    </row>
    <row r="323" spans="1:13" x14ac:dyDescent="0.25">
      <c r="A323" s="37">
        <f>IF('Acente Kayıtları'!A117="","",IF(COUNTIF('Şirket Ekstresi'!$A$2:$A$201,'Acente Kayıtları'!A117)=0,'Acente Kayıtları'!A117,""))</f>
      </c>
      <c r="B323" s="13">
        <f>IF($A323="","","Acente kaydı")</f>
      </c>
      <c r="C323" s="13">
        <f>IF($A323="","",'Acente Kayıtları'!B117)</f>
      </c>
      <c r="D323" s="13">
        <f>IF($A323="","",'Acente Kayıtları'!C117)</f>
      </c>
      <c r="F323" s="16">
        <f>IF($A323="","",'Acente Kayıtları'!E117)</f>
      </c>
      <c r="G323" s="16">
        <f>IF($A323="","",-F323)</f>
      </c>
      <c r="I323" s="16">
        <f>IF($A323="","",'Acente Kayıtları'!G117)</f>
      </c>
      <c r="J323" s="16">
        <f>IF($A323="","",-I323)</f>
      </c>
      <c r="K323" s="38">
        <f>IF($A323="","","Yalnızca kayıtta")</f>
      </c>
      <c r="L323" s="13"/>
      <c r="M323" s="13"/>
    </row>
    <row r="324" spans="1:13" x14ac:dyDescent="0.25">
      <c r="A324" s="37">
        <f>IF('Acente Kayıtları'!A118="","",IF(COUNTIF('Şirket Ekstresi'!$A$2:$A$201,'Acente Kayıtları'!A118)=0,'Acente Kayıtları'!A118,""))</f>
      </c>
      <c r="B324" s="13">
        <f>IF($A324="","","Acente kaydı")</f>
      </c>
      <c r="C324" s="13">
        <f>IF($A324="","",'Acente Kayıtları'!B118)</f>
      </c>
      <c r="D324" s="13">
        <f>IF($A324="","",'Acente Kayıtları'!C118)</f>
      </c>
      <c r="F324" s="16">
        <f>IF($A324="","",'Acente Kayıtları'!E118)</f>
      </c>
      <c r="G324" s="16">
        <f>IF($A324="","",-F324)</f>
      </c>
      <c r="I324" s="16">
        <f>IF($A324="","",'Acente Kayıtları'!G118)</f>
      </c>
      <c r="J324" s="16">
        <f>IF($A324="","",-I324)</f>
      </c>
      <c r="K324" s="38">
        <f>IF($A324="","","Yalnızca kayıtta")</f>
      </c>
      <c r="L324" s="13"/>
      <c r="M324" s="13"/>
    </row>
    <row r="325" spans="1:13" x14ac:dyDescent="0.25">
      <c r="A325" s="37">
        <f>IF('Acente Kayıtları'!A119="","",IF(COUNTIF('Şirket Ekstresi'!$A$2:$A$201,'Acente Kayıtları'!A119)=0,'Acente Kayıtları'!A119,""))</f>
      </c>
      <c r="B325" s="13">
        <f>IF($A325="","","Acente kaydı")</f>
      </c>
      <c r="C325" s="13">
        <f>IF($A325="","",'Acente Kayıtları'!B119)</f>
      </c>
      <c r="D325" s="13">
        <f>IF($A325="","",'Acente Kayıtları'!C119)</f>
      </c>
      <c r="F325" s="16">
        <f>IF($A325="","",'Acente Kayıtları'!E119)</f>
      </c>
      <c r="G325" s="16">
        <f>IF($A325="","",-F325)</f>
      </c>
      <c r="I325" s="16">
        <f>IF($A325="","",'Acente Kayıtları'!G119)</f>
      </c>
      <c r="J325" s="16">
        <f>IF($A325="","",-I325)</f>
      </c>
      <c r="K325" s="38">
        <f>IF($A325="","","Yalnızca kayıtta")</f>
      </c>
      <c r="L325" s="13"/>
      <c r="M325" s="13"/>
    </row>
    <row r="326" spans="1:13" x14ac:dyDescent="0.25">
      <c r="A326" s="37">
        <f>IF('Acente Kayıtları'!A120="","",IF(COUNTIF('Şirket Ekstresi'!$A$2:$A$201,'Acente Kayıtları'!A120)=0,'Acente Kayıtları'!A120,""))</f>
      </c>
      <c r="B326" s="13">
        <f>IF($A326="","","Acente kaydı")</f>
      </c>
      <c r="C326" s="13">
        <f>IF($A326="","",'Acente Kayıtları'!B120)</f>
      </c>
      <c r="D326" s="13">
        <f>IF($A326="","",'Acente Kayıtları'!C120)</f>
      </c>
      <c r="F326" s="16">
        <f>IF($A326="","",'Acente Kayıtları'!E120)</f>
      </c>
      <c r="G326" s="16">
        <f>IF($A326="","",-F326)</f>
      </c>
      <c r="I326" s="16">
        <f>IF($A326="","",'Acente Kayıtları'!G120)</f>
      </c>
      <c r="J326" s="16">
        <f>IF($A326="","",-I326)</f>
      </c>
      <c r="K326" s="38">
        <f>IF($A326="","","Yalnızca kayıtta")</f>
      </c>
      <c r="L326" s="13"/>
      <c r="M326" s="13"/>
    </row>
    <row r="327" spans="1:13" x14ac:dyDescent="0.25">
      <c r="A327" s="37">
        <f>IF('Acente Kayıtları'!A121="","",IF(COUNTIF('Şirket Ekstresi'!$A$2:$A$201,'Acente Kayıtları'!A121)=0,'Acente Kayıtları'!A121,""))</f>
      </c>
      <c r="B327" s="13">
        <f>IF($A327="","","Acente kaydı")</f>
      </c>
      <c r="C327" s="13">
        <f>IF($A327="","",'Acente Kayıtları'!B121)</f>
      </c>
      <c r="D327" s="13">
        <f>IF($A327="","",'Acente Kayıtları'!C121)</f>
      </c>
      <c r="F327" s="16">
        <f>IF($A327="","",'Acente Kayıtları'!E121)</f>
      </c>
      <c r="G327" s="16">
        <f>IF($A327="","",-F327)</f>
      </c>
      <c r="I327" s="16">
        <f>IF($A327="","",'Acente Kayıtları'!G121)</f>
      </c>
      <c r="J327" s="16">
        <f>IF($A327="","",-I327)</f>
      </c>
      <c r="K327" s="38">
        <f>IF($A327="","","Yalnızca kayıtta")</f>
      </c>
      <c r="L327" s="13"/>
      <c r="M327" s="13"/>
    </row>
    <row r="328" spans="1:13" x14ac:dyDescent="0.25">
      <c r="A328" s="37">
        <f>IF('Acente Kayıtları'!A122="","",IF(COUNTIF('Şirket Ekstresi'!$A$2:$A$201,'Acente Kayıtları'!A122)=0,'Acente Kayıtları'!A122,""))</f>
      </c>
      <c r="B328" s="13">
        <f>IF($A328="","","Acente kaydı")</f>
      </c>
      <c r="C328" s="13">
        <f>IF($A328="","",'Acente Kayıtları'!B122)</f>
      </c>
      <c r="D328" s="13">
        <f>IF($A328="","",'Acente Kayıtları'!C122)</f>
      </c>
      <c r="F328" s="16">
        <f>IF($A328="","",'Acente Kayıtları'!E122)</f>
      </c>
      <c r="G328" s="16">
        <f>IF($A328="","",-F328)</f>
      </c>
      <c r="I328" s="16">
        <f>IF($A328="","",'Acente Kayıtları'!G122)</f>
      </c>
      <c r="J328" s="16">
        <f>IF($A328="","",-I328)</f>
      </c>
      <c r="K328" s="38">
        <f>IF($A328="","","Yalnızca kayıtta")</f>
      </c>
      <c r="L328" s="13"/>
      <c r="M328" s="13"/>
    </row>
    <row r="329" spans="1:13" x14ac:dyDescent="0.25">
      <c r="A329" s="37">
        <f>IF('Acente Kayıtları'!A123="","",IF(COUNTIF('Şirket Ekstresi'!$A$2:$A$201,'Acente Kayıtları'!A123)=0,'Acente Kayıtları'!A123,""))</f>
      </c>
      <c r="B329" s="13">
        <f>IF($A329="","","Acente kaydı")</f>
      </c>
      <c r="C329" s="13">
        <f>IF($A329="","",'Acente Kayıtları'!B123)</f>
      </c>
      <c r="D329" s="13">
        <f>IF($A329="","",'Acente Kayıtları'!C123)</f>
      </c>
      <c r="F329" s="16">
        <f>IF($A329="","",'Acente Kayıtları'!E123)</f>
      </c>
      <c r="G329" s="16">
        <f>IF($A329="","",-F329)</f>
      </c>
      <c r="I329" s="16">
        <f>IF($A329="","",'Acente Kayıtları'!G123)</f>
      </c>
      <c r="J329" s="16">
        <f>IF($A329="","",-I329)</f>
      </c>
      <c r="K329" s="38">
        <f>IF($A329="","","Yalnızca kayıtta")</f>
      </c>
      <c r="L329" s="13"/>
      <c r="M329" s="13"/>
    </row>
    <row r="330" spans="1:13" x14ac:dyDescent="0.25">
      <c r="A330" s="37">
        <f>IF('Acente Kayıtları'!A124="","",IF(COUNTIF('Şirket Ekstresi'!$A$2:$A$201,'Acente Kayıtları'!A124)=0,'Acente Kayıtları'!A124,""))</f>
      </c>
      <c r="B330" s="13">
        <f>IF($A330="","","Acente kaydı")</f>
      </c>
      <c r="C330" s="13">
        <f>IF($A330="","",'Acente Kayıtları'!B124)</f>
      </c>
      <c r="D330" s="13">
        <f>IF($A330="","",'Acente Kayıtları'!C124)</f>
      </c>
      <c r="F330" s="16">
        <f>IF($A330="","",'Acente Kayıtları'!E124)</f>
      </c>
      <c r="G330" s="16">
        <f>IF($A330="","",-F330)</f>
      </c>
      <c r="I330" s="16">
        <f>IF($A330="","",'Acente Kayıtları'!G124)</f>
      </c>
      <c r="J330" s="16">
        <f>IF($A330="","",-I330)</f>
      </c>
      <c r="K330" s="38">
        <f>IF($A330="","","Yalnızca kayıtta")</f>
      </c>
      <c r="L330" s="13"/>
      <c r="M330" s="13"/>
    </row>
    <row r="331" spans="1:13" x14ac:dyDescent="0.25">
      <c r="A331" s="37">
        <f>IF('Acente Kayıtları'!A125="","",IF(COUNTIF('Şirket Ekstresi'!$A$2:$A$201,'Acente Kayıtları'!A125)=0,'Acente Kayıtları'!A125,""))</f>
      </c>
      <c r="B331" s="13">
        <f>IF($A331="","","Acente kaydı")</f>
      </c>
      <c r="C331" s="13">
        <f>IF($A331="","",'Acente Kayıtları'!B125)</f>
      </c>
      <c r="D331" s="13">
        <f>IF($A331="","",'Acente Kayıtları'!C125)</f>
      </c>
      <c r="F331" s="16">
        <f>IF($A331="","",'Acente Kayıtları'!E125)</f>
      </c>
      <c r="G331" s="16">
        <f>IF($A331="","",-F331)</f>
      </c>
      <c r="I331" s="16">
        <f>IF($A331="","",'Acente Kayıtları'!G125)</f>
      </c>
      <c r="J331" s="16">
        <f>IF($A331="","",-I331)</f>
      </c>
      <c r="K331" s="38">
        <f>IF($A331="","","Yalnızca kayıtta")</f>
      </c>
      <c r="L331" s="13"/>
      <c r="M331" s="13"/>
    </row>
    <row r="332" spans="1:13" x14ac:dyDescent="0.25">
      <c r="A332" s="37">
        <f>IF('Acente Kayıtları'!A126="","",IF(COUNTIF('Şirket Ekstresi'!$A$2:$A$201,'Acente Kayıtları'!A126)=0,'Acente Kayıtları'!A126,""))</f>
      </c>
      <c r="B332" s="13">
        <f>IF($A332="","","Acente kaydı")</f>
      </c>
      <c r="C332" s="13">
        <f>IF($A332="","",'Acente Kayıtları'!B126)</f>
      </c>
      <c r="D332" s="13">
        <f>IF($A332="","",'Acente Kayıtları'!C126)</f>
      </c>
      <c r="F332" s="16">
        <f>IF($A332="","",'Acente Kayıtları'!E126)</f>
      </c>
      <c r="G332" s="16">
        <f>IF($A332="","",-F332)</f>
      </c>
      <c r="I332" s="16">
        <f>IF($A332="","",'Acente Kayıtları'!G126)</f>
      </c>
      <c r="J332" s="16">
        <f>IF($A332="","",-I332)</f>
      </c>
      <c r="K332" s="38">
        <f>IF($A332="","","Yalnızca kayıtta")</f>
      </c>
      <c r="L332" s="13"/>
      <c r="M332" s="13"/>
    </row>
    <row r="333" spans="1:13" x14ac:dyDescent="0.25">
      <c r="A333" s="37">
        <f>IF('Acente Kayıtları'!A127="","",IF(COUNTIF('Şirket Ekstresi'!$A$2:$A$201,'Acente Kayıtları'!A127)=0,'Acente Kayıtları'!A127,""))</f>
      </c>
      <c r="B333" s="13">
        <f>IF($A333="","","Acente kaydı")</f>
      </c>
      <c r="C333" s="13">
        <f>IF($A333="","",'Acente Kayıtları'!B127)</f>
      </c>
      <c r="D333" s="13">
        <f>IF($A333="","",'Acente Kayıtları'!C127)</f>
      </c>
      <c r="F333" s="16">
        <f>IF($A333="","",'Acente Kayıtları'!E127)</f>
      </c>
      <c r="G333" s="16">
        <f>IF($A333="","",-F333)</f>
      </c>
      <c r="I333" s="16">
        <f>IF($A333="","",'Acente Kayıtları'!G127)</f>
      </c>
      <c r="J333" s="16">
        <f>IF($A333="","",-I333)</f>
      </c>
      <c r="K333" s="38">
        <f>IF($A333="","","Yalnızca kayıtta")</f>
      </c>
      <c r="L333" s="13"/>
      <c r="M333" s="13"/>
    </row>
    <row r="334" spans="1:13" x14ac:dyDescent="0.25">
      <c r="A334" s="37">
        <f>IF('Acente Kayıtları'!A128="","",IF(COUNTIF('Şirket Ekstresi'!$A$2:$A$201,'Acente Kayıtları'!A128)=0,'Acente Kayıtları'!A128,""))</f>
      </c>
      <c r="B334" s="13">
        <f>IF($A334="","","Acente kaydı")</f>
      </c>
      <c r="C334" s="13">
        <f>IF($A334="","",'Acente Kayıtları'!B128)</f>
      </c>
      <c r="D334" s="13">
        <f>IF($A334="","",'Acente Kayıtları'!C128)</f>
      </c>
      <c r="F334" s="16">
        <f>IF($A334="","",'Acente Kayıtları'!E128)</f>
      </c>
      <c r="G334" s="16">
        <f>IF($A334="","",-F334)</f>
      </c>
      <c r="I334" s="16">
        <f>IF($A334="","",'Acente Kayıtları'!G128)</f>
      </c>
      <c r="J334" s="16">
        <f>IF($A334="","",-I334)</f>
      </c>
      <c r="K334" s="38">
        <f>IF($A334="","","Yalnızca kayıtta")</f>
      </c>
      <c r="L334" s="13"/>
      <c r="M334" s="13"/>
    </row>
    <row r="335" spans="1:13" x14ac:dyDescent="0.25">
      <c r="A335" s="37">
        <f>IF('Acente Kayıtları'!A129="","",IF(COUNTIF('Şirket Ekstresi'!$A$2:$A$201,'Acente Kayıtları'!A129)=0,'Acente Kayıtları'!A129,""))</f>
      </c>
      <c r="B335" s="13">
        <f>IF($A335="","","Acente kaydı")</f>
      </c>
      <c r="C335" s="13">
        <f>IF($A335="","",'Acente Kayıtları'!B129)</f>
      </c>
      <c r="D335" s="13">
        <f>IF($A335="","",'Acente Kayıtları'!C129)</f>
      </c>
      <c r="F335" s="16">
        <f>IF($A335="","",'Acente Kayıtları'!E129)</f>
      </c>
      <c r="G335" s="16">
        <f>IF($A335="","",-F335)</f>
      </c>
      <c r="I335" s="16">
        <f>IF($A335="","",'Acente Kayıtları'!G129)</f>
      </c>
      <c r="J335" s="16">
        <f>IF($A335="","",-I335)</f>
      </c>
      <c r="K335" s="38">
        <f>IF($A335="","","Yalnızca kayıtta")</f>
      </c>
      <c r="L335" s="13"/>
      <c r="M335" s="13"/>
    </row>
    <row r="336" spans="1:13" x14ac:dyDescent="0.25">
      <c r="A336" s="37">
        <f>IF('Acente Kayıtları'!A130="","",IF(COUNTIF('Şirket Ekstresi'!$A$2:$A$201,'Acente Kayıtları'!A130)=0,'Acente Kayıtları'!A130,""))</f>
      </c>
      <c r="B336" s="13">
        <f>IF($A336="","","Acente kaydı")</f>
      </c>
      <c r="C336" s="13">
        <f>IF($A336="","",'Acente Kayıtları'!B130)</f>
      </c>
      <c r="D336" s="13">
        <f>IF($A336="","",'Acente Kayıtları'!C130)</f>
      </c>
      <c r="F336" s="16">
        <f>IF($A336="","",'Acente Kayıtları'!E130)</f>
      </c>
      <c r="G336" s="16">
        <f>IF($A336="","",-F336)</f>
      </c>
      <c r="I336" s="16">
        <f>IF($A336="","",'Acente Kayıtları'!G130)</f>
      </c>
      <c r="J336" s="16">
        <f>IF($A336="","",-I336)</f>
      </c>
      <c r="K336" s="38">
        <f>IF($A336="","","Yalnızca kayıtta")</f>
      </c>
      <c r="L336" s="13"/>
      <c r="M336" s="13"/>
    </row>
    <row r="337" spans="1:13" x14ac:dyDescent="0.25">
      <c r="A337" s="37">
        <f>IF('Acente Kayıtları'!A131="","",IF(COUNTIF('Şirket Ekstresi'!$A$2:$A$201,'Acente Kayıtları'!A131)=0,'Acente Kayıtları'!A131,""))</f>
      </c>
      <c r="B337" s="13">
        <f>IF($A337="","","Acente kaydı")</f>
      </c>
      <c r="C337" s="13">
        <f>IF($A337="","",'Acente Kayıtları'!B131)</f>
      </c>
      <c r="D337" s="13">
        <f>IF($A337="","",'Acente Kayıtları'!C131)</f>
      </c>
      <c r="F337" s="16">
        <f>IF($A337="","",'Acente Kayıtları'!E131)</f>
      </c>
      <c r="G337" s="16">
        <f>IF($A337="","",-F337)</f>
      </c>
      <c r="I337" s="16">
        <f>IF($A337="","",'Acente Kayıtları'!G131)</f>
      </c>
      <c r="J337" s="16">
        <f>IF($A337="","",-I337)</f>
      </c>
      <c r="K337" s="38">
        <f>IF($A337="","","Yalnızca kayıtta")</f>
      </c>
      <c r="L337" s="13"/>
      <c r="M337" s="13"/>
    </row>
    <row r="338" spans="1:13" x14ac:dyDescent="0.25">
      <c r="A338" s="37">
        <f>IF('Acente Kayıtları'!A132="","",IF(COUNTIF('Şirket Ekstresi'!$A$2:$A$201,'Acente Kayıtları'!A132)=0,'Acente Kayıtları'!A132,""))</f>
      </c>
      <c r="B338" s="13">
        <f>IF($A338="","","Acente kaydı")</f>
      </c>
      <c r="C338" s="13">
        <f>IF($A338="","",'Acente Kayıtları'!B132)</f>
      </c>
      <c r="D338" s="13">
        <f>IF($A338="","",'Acente Kayıtları'!C132)</f>
      </c>
      <c r="F338" s="16">
        <f>IF($A338="","",'Acente Kayıtları'!E132)</f>
      </c>
      <c r="G338" s="16">
        <f>IF($A338="","",-F338)</f>
      </c>
      <c r="I338" s="16">
        <f>IF($A338="","",'Acente Kayıtları'!G132)</f>
      </c>
      <c r="J338" s="16">
        <f>IF($A338="","",-I338)</f>
      </c>
      <c r="K338" s="38">
        <f>IF($A338="","","Yalnızca kayıtta")</f>
      </c>
      <c r="L338" s="13"/>
      <c r="M338" s="13"/>
    </row>
    <row r="339" spans="1:13" x14ac:dyDescent="0.25">
      <c r="A339" s="37">
        <f>IF('Acente Kayıtları'!A133="","",IF(COUNTIF('Şirket Ekstresi'!$A$2:$A$201,'Acente Kayıtları'!A133)=0,'Acente Kayıtları'!A133,""))</f>
      </c>
      <c r="B339" s="13">
        <f>IF($A339="","","Acente kaydı")</f>
      </c>
      <c r="C339" s="13">
        <f>IF($A339="","",'Acente Kayıtları'!B133)</f>
      </c>
      <c r="D339" s="13">
        <f>IF($A339="","",'Acente Kayıtları'!C133)</f>
      </c>
      <c r="F339" s="16">
        <f>IF($A339="","",'Acente Kayıtları'!E133)</f>
      </c>
      <c r="G339" s="16">
        <f>IF($A339="","",-F339)</f>
      </c>
      <c r="I339" s="16">
        <f>IF($A339="","",'Acente Kayıtları'!G133)</f>
      </c>
      <c r="J339" s="16">
        <f>IF($A339="","",-I339)</f>
      </c>
      <c r="K339" s="38">
        <f>IF($A339="","","Yalnızca kayıtta")</f>
      </c>
      <c r="L339" s="13"/>
      <c r="M339" s="13"/>
    </row>
    <row r="340" spans="1:13" x14ac:dyDescent="0.25">
      <c r="A340" s="37">
        <f>IF('Acente Kayıtları'!A134="","",IF(COUNTIF('Şirket Ekstresi'!$A$2:$A$201,'Acente Kayıtları'!A134)=0,'Acente Kayıtları'!A134,""))</f>
      </c>
      <c r="B340" s="13">
        <f>IF($A340="","","Acente kaydı")</f>
      </c>
      <c r="C340" s="13">
        <f>IF($A340="","",'Acente Kayıtları'!B134)</f>
      </c>
      <c r="D340" s="13">
        <f>IF($A340="","",'Acente Kayıtları'!C134)</f>
      </c>
      <c r="F340" s="16">
        <f>IF($A340="","",'Acente Kayıtları'!E134)</f>
      </c>
      <c r="G340" s="16">
        <f>IF($A340="","",-F340)</f>
      </c>
      <c r="I340" s="16">
        <f>IF($A340="","",'Acente Kayıtları'!G134)</f>
      </c>
      <c r="J340" s="16">
        <f>IF($A340="","",-I340)</f>
      </c>
      <c r="K340" s="38">
        <f>IF($A340="","","Yalnızca kayıtta")</f>
      </c>
      <c r="L340" s="13"/>
      <c r="M340" s="13"/>
    </row>
    <row r="341" spans="1:13" x14ac:dyDescent="0.25">
      <c r="A341" s="37">
        <f>IF('Acente Kayıtları'!A135="","",IF(COUNTIF('Şirket Ekstresi'!$A$2:$A$201,'Acente Kayıtları'!A135)=0,'Acente Kayıtları'!A135,""))</f>
      </c>
      <c r="B341" s="13">
        <f>IF($A341="","","Acente kaydı")</f>
      </c>
      <c r="C341" s="13">
        <f>IF($A341="","",'Acente Kayıtları'!B135)</f>
      </c>
      <c r="D341" s="13">
        <f>IF($A341="","",'Acente Kayıtları'!C135)</f>
      </c>
      <c r="F341" s="16">
        <f>IF($A341="","",'Acente Kayıtları'!E135)</f>
      </c>
      <c r="G341" s="16">
        <f>IF($A341="","",-F341)</f>
      </c>
      <c r="I341" s="16">
        <f>IF($A341="","",'Acente Kayıtları'!G135)</f>
      </c>
      <c r="J341" s="16">
        <f>IF($A341="","",-I341)</f>
      </c>
      <c r="K341" s="38">
        <f>IF($A341="","","Yalnızca kayıtta")</f>
      </c>
      <c r="L341" s="13"/>
      <c r="M341" s="13"/>
    </row>
    <row r="342" spans="1:13" x14ac:dyDescent="0.25">
      <c r="A342" s="37">
        <f>IF('Acente Kayıtları'!A136="","",IF(COUNTIF('Şirket Ekstresi'!$A$2:$A$201,'Acente Kayıtları'!A136)=0,'Acente Kayıtları'!A136,""))</f>
      </c>
      <c r="B342" s="13">
        <f>IF($A342="","","Acente kaydı")</f>
      </c>
      <c r="C342" s="13">
        <f>IF($A342="","",'Acente Kayıtları'!B136)</f>
      </c>
      <c r="D342" s="13">
        <f>IF($A342="","",'Acente Kayıtları'!C136)</f>
      </c>
      <c r="F342" s="16">
        <f>IF($A342="","",'Acente Kayıtları'!E136)</f>
      </c>
      <c r="G342" s="16">
        <f>IF($A342="","",-F342)</f>
      </c>
      <c r="I342" s="16">
        <f>IF($A342="","",'Acente Kayıtları'!G136)</f>
      </c>
      <c r="J342" s="16">
        <f>IF($A342="","",-I342)</f>
      </c>
      <c r="K342" s="38">
        <f>IF($A342="","","Yalnızca kayıtta")</f>
      </c>
      <c r="L342" s="13"/>
      <c r="M342" s="13"/>
    </row>
    <row r="343" spans="1:13" x14ac:dyDescent="0.25">
      <c r="A343" s="37">
        <f>IF('Acente Kayıtları'!A137="","",IF(COUNTIF('Şirket Ekstresi'!$A$2:$A$201,'Acente Kayıtları'!A137)=0,'Acente Kayıtları'!A137,""))</f>
      </c>
      <c r="B343" s="13">
        <f>IF($A343="","","Acente kaydı")</f>
      </c>
      <c r="C343" s="13">
        <f>IF($A343="","",'Acente Kayıtları'!B137)</f>
      </c>
      <c r="D343" s="13">
        <f>IF($A343="","",'Acente Kayıtları'!C137)</f>
      </c>
      <c r="F343" s="16">
        <f>IF($A343="","",'Acente Kayıtları'!E137)</f>
      </c>
      <c r="G343" s="16">
        <f>IF($A343="","",-F343)</f>
      </c>
      <c r="I343" s="16">
        <f>IF($A343="","",'Acente Kayıtları'!G137)</f>
      </c>
      <c r="J343" s="16">
        <f>IF($A343="","",-I343)</f>
      </c>
      <c r="K343" s="38">
        <f>IF($A343="","","Yalnızca kayıtta")</f>
      </c>
      <c r="L343" s="13"/>
      <c r="M343" s="13"/>
    </row>
    <row r="344" spans="1:13" x14ac:dyDescent="0.25">
      <c r="A344" s="37">
        <f>IF('Acente Kayıtları'!A138="","",IF(COUNTIF('Şirket Ekstresi'!$A$2:$A$201,'Acente Kayıtları'!A138)=0,'Acente Kayıtları'!A138,""))</f>
      </c>
      <c r="B344" s="13">
        <f>IF($A344="","","Acente kaydı")</f>
      </c>
      <c r="C344" s="13">
        <f>IF($A344="","",'Acente Kayıtları'!B138)</f>
      </c>
      <c r="D344" s="13">
        <f>IF($A344="","",'Acente Kayıtları'!C138)</f>
      </c>
      <c r="F344" s="16">
        <f>IF($A344="","",'Acente Kayıtları'!E138)</f>
      </c>
      <c r="G344" s="16">
        <f>IF($A344="","",-F344)</f>
      </c>
      <c r="I344" s="16">
        <f>IF($A344="","",'Acente Kayıtları'!G138)</f>
      </c>
      <c r="J344" s="16">
        <f>IF($A344="","",-I344)</f>
      </c>
      <c r="K344" s="38">
        <f>IF($A344="","","Yalnızca kayıtta")</f>
      </c>
      <c r="L344" s="13"/>
      <c r="M344" s="13"/>
    </row>
    <row r="345" spans="1:13" x14ac:dyDescent="0.25">
      <c r="A345" s="37">
        <f>IF('Acente Kayıtları'!A139="","",IF(COUNTIF('Şirket Ekstresi'!$A$2:$A$201,'Acente Kayıtları'!A139)=0,'Acente Kayıtları'!A139,""))</f>
      </c>
      <c r="B345" s="13">
        <f>IF($A345="","","Acente kaydı")</f>
      </c>
      <c r="C345" s="13">
        <f>IF($A345="","",'Acente Kayıtları'!B139)</f>
      </c>
      <c r="D345" s="13">
        <f>IF($A345="","",'Acente Kayıtları'!C139)</f>
      </c>
      <c r="F345" s="16">
        <f>IF($A345="","",'Acente Kayıtları'!E139)</f>
      </c>
      <c r="G345" s="16">
        <f>IF($A345="","",-F345)</f>
      </c>
      <c r="I345" s="16">
        <f>IF($A345="","",'Acente Kayıtları'!G139)</f>
      </c>
      <c r="J345" s="16">
        <f>IF($A345="","",-I345)</f>
      </c>
      <c r="K345" s="38">
        <f>IF($A345="","","Yalnızca kayıtta")</f>
      </c>
      <c r="L345" s="13"/>
      <c r="M345" s="13"/>
    </row>
    <row r="346" spans="1:13" x14ac:dyDescent="0.25">
      <c r="A346" s="37">
        <f>IF('Acente Kayıtları'!A140="","",IF(COUNTIF('Şirket Ekstresi'!$A$2:$A$201,'Acente Kayıtları'!A140)=0,'Acente Kayıtları'!A140,""))</f>
      </c>
      <c r="B346" s="13">
        <f>IF($A346="","","Acente kaydı")</f>
      </c>
      <c r="C346" s="13">
        <f>IF($A346="","",'Acente Kayıtları'!B140)</f>
      </c>
      <c r="D346" s="13">
        <f>IF($A346="","",'Acente Kayıtları'!C140)</f>
      </c>
      <c r="F346" s="16">
        <f>IF($A346="","",'Acente Kayıtları'!E140)</f>
      </c>
      <c r="G346" s="16">
        <f>IF($A346="","",-F346)</f>
      </c>
      <c r="I346" s="16">
        <f>IF($A346="","",'Acente Kayıtları'!G140)</f>
      </c>
      <c r="J346" s="16">
        <f>IF($A346="","",-I346)</f>
      </c>
      <c r="K346" s="38">
        <f>IF($A346="","","Yalnızca kayıtta")</f>
      </c>
      <c r="L346" s="13"/>
      <c r="M346" s="13"/>
    </row>
    <row r="347" spans="1:13" x14ac:dyDescent="0.25">
      <c r="A347" s="37">
        <f>IF('Acente Kayıtları'!A141="","",IF(COUNTIF('Şirket Ekstresi'!$A$2:$A$201,'Acente Kayıtları'!A141)=0,'Acente Kayıtları'!A141,""))</f>
      </c>
      <c r="B347" s="13">
        <f>IF($A347="","","Acente kaydı")</f>
      </c>
      <c r="C347" s="13">
        <f>IF($A347="","",'Acente Kayıtları'!B141)</f>
      </c>
      <c r="D347" s="13">
        <f>IF($A347="","",'Acente Kayıtları'!C141)</f>
      </c>
      <c r="F347" s="16">
        <f>IF($A347="","",'Acente Kayıtları'!E141)</f>
      </c>
      <c r="G347" s="16">
        <f>IF($A347="","",-F347)</f>
      </c>
      <c r="I347" s="16">
        <f>IF($A347="","",'Acente Kayıtları'!G141)</f>
      </c>
      <c r="J347" s="16">
        <f>IF($A347="","",-I347)</f>
      </c>
      <c r="K347" s="38">
        <f>IF($A347="","","Yalnızca kayıtta")</f>
      </c>
      <c r="L347" s="13"/>
      <c r="M347" s="13"/>
    </row>
    <row r="348" spans="1:13" x14ac:dyDescent="0.25">
      <c r="A348" s="37">
        <f>IF('Acente Kayıtları'!A142="","",IF(COUNTIF('Şirket Ekstresi'!$A$2:$A$201,'Acente Kayıtları'!A142)=0,'Acente Kayıtları'!A142,""))</f>
      </c>
      <c r="B348" s="13">
        <f>IF($A348="","","Acente kaydı")</f>
      </c>
      <c r="C348" s="13">
        <f>IF($A348="","",'Acente Kayıtları'!B142)</f>
      </c>
      <c r="D348" s="13">
        <f>IF($A348="","",'Acente Kayıtları'!C142)</f>
      </c>
      <c r="F348" s="16">
        <f>IF($A348="","",'Acente Kayıtları'!E142)</f>
      </c>
      <c r="G348" s="16">
        <f>IF($A348="","",-F348)</f>
      </c>
      <c r="I348" s="16">
        <f>IF($A348="","",'Acente Kayıtları'!G142)</f>
      </c>
      <c r="J348" s="16">
        <f>IF($A348="","",-I348)</f>
      </c>
      <c r="K348" s="38">
        <f>IF($A348="","","Yalnızca kayıtta")</f>
      </c>
      <c r="L348" s="13"/>
      <c r="M348" s="13"/>
    </row>
    <row r="349" spans="1:13" x14ac:dyDescent="0.25">
      <c r="A349" s="37">
        <f>IF('Acente Kayıtları'!A143="","",IF(COUNTIF('Şirket Ekstresi'!$A$2:$A$201,'Acente Kayıtları'!A143)=0,'Acente Kayıtları'!A143,""))</f>
      </c>
      <c r="B349" s="13">
        <f>IF($A349="","","Acente kaydı")</f>
      </c>
      <c r="C349" s="13">
        <f>IF($A349="","",'Acente Kayıtları'!B143)</f>
      </c>
      <c r="D349" s="13">
        <f>IF($A349="","",'Acente Kayıtları'!C143)</f>
      </c>
      <c r="F349" s="16">
        <f>IF($A349="","",'Acente Kayıtları'!E143)</f>
      </c>
      <c r="G349" s="16">
        <f>IF($A349="","",-F349)</f>
      </c>
      <c r="I349" s="16">
        <f>IF($A349="","",'Acente Kayıtları'!G143)</f>
      </c>
      <c r="J349" s="16">
        <f>IF($A349="","",-I349)</f>
      </c>
      <c r="K349" s="38">
        <f>IF($A349="","","Yalnızca kayıtta")</f>
      </c>
      <c r="L349" s="13"/>
      <c r="M349" s="13"/>
    </row>
    <row r="350" spans="1:13" x14ac:dyDescent="0.25">
      <c r="A350" s="37">
        <f>IF('Acente Kayıtları'!A144="","",IF(COUNTIF('Şirket Ekstresi'!$A$2:$A$201,'Acente Kayıtları'!A144)=0,'Acente Kayıtları'!A144,""))</f>
      </c>
      <c r="B350" s="13">
        <f>IF($A350="","","Acente kaydı")</f>
      </c>
      <c r="C350" s="13">
        <f>IF($A350="","",'Acente Kayıtları'!B144)</f>
      </c>
      <c r="D350" s="13">
        <f>IF($A350="","",'Acente Kayıtları'!C144)</f>
      </c>
      <c r="F350" s="16">
        <f>IF($A350="","",'Acente Kayıtları'!E144)</f>
      </c>
      <c r="G350" s="16">
        <f>IF($A350="","",-F350)</f>
      </c>
      <c r="I350" s="16">
        <f>IF($A350="","",'Acente Kayıtları'!G144)</f>
      </c>
      <c r="J350" s="16">
        <f>IF($A350="","",-I350)</f>
      </c>
      <c r="K350" s="38">
        <f>IF($A350="","","Yalnızca kayıtta")</f>
      </c>
      <c r="L350" s="13"/>
      <c r="M350" s="13"/>
    </row>
    <row r="351" spans="1:13" x14ac:dyDescent="0.25">
      <c r="A351" s="37">
        <f>IF('Acente Kayıtları'!A145="","",IF(COUNTIF('Şirket Ekstresi'!$A$2:$A$201,'Acente Kayıtları'!A145)=0,'Acente Kayıtları'!A145,""))</f>
      </c>
      <c r="B351" s="13">
        <f>IF($A351="","","Acente kaydı")</f>
      </c>
      <c r="C351" s="13">
        <f>IF($A351="","",'Acente Kayıtları'!B145)</f>
      </c>
      <c r="D351" s="13">
        <f>IF($A351="","",'Acente Kayıtları'!C145)</f>
      </c>
      <c r="F351" s="16">
        <f>IF($A351="","",'Acente Kayıtları'!E145)</f>
      </c>
      <c r="G351" s="16">
        <f>IF($A351="","",-F351)</f>
      </c>
      <c r="I351" s="16">
        <f>IF($A351="","",'Acente Kayıtları'!G145)</f>
      </c>
      <c r="J351" s="16">
        <f>IF($A351="","",-I351)</f>
      </c>
      <c r="K351" s="38">
        <f>IF($A351="","","Yalnızca kayıtta")</f>
      </c>
      <c r="L351" s="13"/>
      <c r="M351" s="13"/>
    </row>
    <row r="352" spans="1:13" x14ac:dyDescent="0.25">
      <c r="A352" s="37">
        <f>IF('Acente Kayıtları'!A146="","",IF(COUNTIF('Şirket Ekstresi'!$A$2:$A$201,'Acente Kayıtları'!A146)=0,'Acente Kayıtları'!A146,""))</f>
      </c>
      <c r="B352" s="13">
        <f>IF($A352="","","Acente kaydı")</f>
      </c>
      <c r="C352" s="13">
        <f>IF($A352="","",'Acente Kayıtları'!B146)</f>
      </c>
      <c r="D352" s="13">
        <f>IF($A352="","",'Acente Kayıtları'!C146)</f>
      </c>
      <c r="F352" s="16">
        <f>IF($A352="","",'Acente Kayıtları'!E146)</f>
      </c>
      <c r="G352" s="16">
        <f>IF($A352="","",-F352)</f>
      </c>
      <c r="I352" s="16">
        <f>IF($A352="","",'Acente Kayıtları'!G146)</f>
      </c>
      <c r="J352" s="16">
        <f>IF($A352="","",-I352)</f>
      </c>
      <c r="K352" s="38">
        <f>IF($A352="","","Yalnızca kayıtta")</f>
      </c>
      <c r="L352" s="13"/>
      <c r="M352" s="13"/>
    </row>
    <row r="353" spans="1:13" x14ac:dyDescent="0.25">
      <c r="A353" s="37">
        <f>IF('Acente Kayıtları'!A147="","",IF(COUNTIF('Şirket Ekstresi'!$A$2:$A$201,'Acente Kayıtları'!A147)=0,'Acente Kayıtları'!A147,""))</f>
      </c>
      <c r="B353" s="13">
        <f>IF($A353="","","Acente kaydı")</f>
      </c>
      <c r="C353" s="13">
        <f>IF($A353="","",'Acente Kayıtları'!B147)</f>
      </c>
      <c r="D353" s="13">
        <f>IF($A353="","",'Acente Kayıtları'!C147)</f>
      </c>
      <c r="F353" s="16">
        <f>IF($A353="","",'Acente Kayıtları'!E147)</f>
      </c>
      <c r="G353" s="16">
        <f>IF($A353="","",-F353)</f>
      </c>
      <c r="I353" s="16">
        <f>IF($A353="","",'Acente Kayıtları'!G147)</f>
      </c>
      <c r="J353" s="16">
        <f>IF($A353="","",-I353)</f>
      </c>
      <c r="K353" s="38">
        <f>IF($A353="","","Yalnızca kayıtta")</f>
      </c>
      <c r="L353" s="13"/>
      <c r="M353" s="13"/>
    </row>
    <row r="354" spans="1:13" x14ac:dyDescent="0.25">
      <c r="A354" s="37">
        <f>IF('Acente Kayıtları'!A148="","",IF(COUNTIF('Şirket Ekstresi'!$A$2:$A$201,'Acente Kayıtları'!A148)=0,'Acente Kayıtları'!A148,""))</f>
      </c>
      <c r="B354" s="13">
        <f>IF($A354="","","Acente kaydı")</f>
      </c>
      <c r="C354" s="13">
        <f>IF($A354="","",'Acente Kayıtları'!B148)</f>
      </c>
      <c r="D354" s="13">
        <f>IF($A354="","",'Acente Kayıtları'!C148)</f>
      </c>
      <c r="F354" s="16">
        <f>IF($A354="","",'Acente Kayıtları'!E148)</f>
      </c>
      <c r="G354" s="16">
        <f>IF($A354="","",-F354)</f>
      </c>
      <c r="I354" s="16">
        <f>IF($A354="","",'Acente Kayıtları'!G148)</f>
      </c>
      <c r="J354" s="16">
        <f>IF($A354="","",-I354)</f>
      </c>
      <c r="K354" s="38">
        <f>IF($A354="","","Yalnızca kayıtta")</f>
      </c>
      <c r="L354" s="13"/>
      <c r="M354" s="13"/>
    </row>
    <row r="355" spans="1:13" x14ac:dyDescent="0.25">
      <c r="A355" s="37">
        <f>IF('Acente Kayıtları'!A149="","",IF(COUNTIF('Şirket Ekstresi'!$A$2:$A$201,'Acente Kayıtları'!A149)=0,'Acente Kayıtları'!A149,""))</f>
      </c>
      <c r="B355" s="13">
        <f>IF($A355="","","Acente kaydı")</f>
      </c>
      <c r="C355" s="13">
        <f>IF($A355="","",'Acente Kayıtları'!B149)</f>
      </c>
      <c r="D355" s="13">
        <f>IF($A355="","",'Acente Kayıtları'!C149)</f>
      </c>
      <c r="F355" s="16">
        <f>IF($A355="","",'Acente Kayıtları'!E149)</f>
      </c>
      <c r="G355" s="16">
        <f>IF($A355="","",-F355)</f>
      </c>
      <c r="I355" s="16">
        <f>IF($A355="","",'Acente Kayıtları'!G149)</f>
      </c>
      <c r="J355" s="16">
        <f>IF($A355="","",-I355)</f>
      </c>
      <c r="K355" s="38">
        <f>IF($A355="","","Yalnızca kayıtta")</f>
      </c>
      <c r="L355" s="13"/>
      <c r="M355" s="13"/>
    </row>
    <row r="356" spans="1:13" x14ac:dyDescent="0.25">
      <c r="A356" s="37">
        <f>IF('Acente Kayıtları'!A150="","",IF(COUNTIF('Şirket Ekstresi'!$A$2:$A$201,'Acente Kayıtları'!A150)=0,'Acente Kayıtları'!A150,""))</f>
      </c>
      <c r="B356" s="13">
        <f>IF($A356="","","Acente kaydı")</f>
      </c>
      <c r="C356" s="13">
        <f>IF($A356="","",'Acente Kayıtları'!B150)</f>
      </c>
      <c r="D356" s="13">
        <f>IF($A356="","",'Acente Kayıtları'!C150)</f>
      </c>
      <c r="F356" s="16">
        <f>IF($A356="","",'Acente Kayıtları'!E150)</f>
      </c>
      <c r="G356" s="16">
        <f>IF($A356="","",-F356)</f>
      </c>
      <c r="I356" s="16">
        <f>IF($A356="","",'Acente Kayıtları'!G150)</f>
      </c>
      <c r="J356" s="16">
        <f>IF($A356="","",-I356)</f>
      </c>
      <c r="K356" s="38">
        <f>IF($A356="","","Yalnızca kayıtta")</f>
      </c>
      <c r="L356" s="13"/>
      <c r="M356" s="13"/>
    </row>
    <row r="357" spans="1:13" x14ac:dyDescent="0.25">
      <c r="A357" s="37">
        <f>IF('Acente Kayıtları'!A151="","",IF(COUNTIF('Şirket Ekstresi'!$A$2:$A$201,'Acente Kayıtları'!A151)=0,'Acente Kayıtları'!A151,""))</f>
      </c>
      <c r="B357" s="13">
        <f>IF($A357="","","Acente kaydı")</f>
      </c>
      <c r="C357" s="13">
        <f>IF($A357="","",'Acente Kayıtları'!B151)</f>
      </c>
      <c r="D357" s="13">
        <f>IF($A357="","",'Acente Kayıtları'!C151)</f>
      </c>
      <c r="F357" s="16">
        <f>IF($A357="","",'Acente Kayıtları'!E151)</f>
      </c>
      <c r="G357" s="16">
        <f>IF($A357="","",-F357)</f>
      </c>
      <c r="I357" s="16">
        <f>IF($A357="","",'Acente Kayıtları'!G151)</f>
      </c>
      <c r="J357" s="16">
        <f>IF($A357="","",-I357)</f>
      </c>
      <c r="K357" s="38">
        <f>IF($A357="","","Yalnızca kayıtta")</f>
      </c>
      <c r="L357" s="13"/>
      <c r="M357" s="13"/>
    </row>
    <row r="358" spans="1:13" x14ac:dyDescent="0.25">
      <c r="A358" s="37">
        <f>IF('Acente Kayıtları'!A152="","",IF(COUNTIF('Şirket Ekstresi'!$A$2:$A$201,'Acente Kayıtları'!A152)=0,'Acente Kayıtları'!A152,""))</f>
      </c>
      <c r="B358" s="13">
        <f>IF($A358="","","Acente kaydı")</f>
      </c>
      <c r="C358" s="13">
        <f>IF($A358="","",'Acente Kayıtları'!B152)</f>
      </c>
      <c r="D358" s="13">
        <f>IF($A358="","",'Acente Kayıtları'!C152)</f>
      </c>
      <c r="F358" s="16">
        <f>IF($A358="","",'Acente Kayıtları'!E152)</f>
      </c>
      <c r="G358" s="16">
        <f>IF($A358="","",-F358)</f>
      </c>
      <c r="I358" s="16">
        <f>IF($A358="","",'Acente Kayıtları'!G152)</f>
      </c>
      <c r="J358" s="16">
        <f>IF($A358="","",-I358)</f>
      </c>
      <c r="K358" s="38">
        <f>IF($A358="","","Yalnızca kayıtta")</f>
      </c>
      <c r="L358" s="13"/>
      <c r="M358" s="13"/>
    </row>
    <row r="359" spans="1:13" x14ac:dyDescent="0.25">
      <c r="A359" s="37">
        <f>IF('Acente Kayıtları'!A153="","",IF(COUNTIF('Şirket Ekstresi'!$A$2:$A$201,'Acente Kayıtları'!A153)=0,'Acente Kayıtları'!A153,""))</f>
      </c>
      <c r="B359" s="13">
        <f>IF($A359="","","Acente kaydı")</f>
      </c>
      <c r="C359" s="13">
        <f>IF($A359="","",'Acente Kayıtları'!B153)</f>
      </c>
      <c r="D359" s="13">
        <f>IF($A359="","",'Acente Kayıtları'!C153)</f>
      </c>
      <c r="F359" s="16">
        <f>IF($A359="","",'Acente Kayıtları'!E153)</f>
      </c>
      <c r="G359" s="16">
        <f>IF($A359="","",-F359)</f>
      </c>
      <c r="I359" s="16">
        <f>IF($A359="","",'Acente Kayıtları'!G153)</f>
      </c>
      <c r="J359" s="16">
        <f>IF($A359="","",-I359)</f>
      </c>
      <c r="K359" s="38">
        <f>IF($A359="","","Yalnızca kayıtta")</f>
      </c>
      <c r="L359" s="13"/>
      <c r="M359" s="13"/>
    </row>
    <row r="360" spans="1:13" x14ac:dyDescent="0.25">
      <c r="A360" s="37">
        <f>IF('Acente Kayıtları'!A154="","",IF(COUNTIF('Şirket Ekstresi'!$A$2:$A$201,'Acente Kayıtları'!A154)=0,'Acente Kayıtları'!A154,""))</f>
      </c>
      <c r="B360" s="13">
        <f>IF($A360="","","Acente kaydı")</f>
      </c>
      <c r="C360" s="13">
        <f>IF($A360="","",'Acente Kayıtları'!B154)</f>
      </c>
      <c r="D360" s="13">
        <f>IF($A360="","",'Acente Kayıtları'!C154)</f>
      </c>
      <c r="F360" s="16">
        <f>IF($A360="","",'Acente Kayıtları'!E154)</f>
      </c>
      <c r="G360" s="16">
        <f>IF($A360="","",-F360)</f>
      </c>
      <c r="I360" s="16">
        <f>IF($A360="","",'Acente Kayıtları'!G154)</f>
      </c>
      <c r="J360" s="16">
        <f>IF($A360="","",-I360)</f>
      </c>
      <c r="K360" s="38">
        <f>IF($A360="","","Yalnızca kayıtta")</f>
      </c>
      <c r="L360" s="13"/>
      <c r="M360" s="13"/>
    </row>
    <row r="361" spans="1:13" x14ac:dyDescent="0.25">
      <c r="A361" s="37">
        <f>IF('Acente Kayıtları'!A155="","",IF(COUNTIF('Şirket Ekstresi'!$A$2:$A$201,'Acente Kayıtları'!A155)=0,'Acente Kayıtları'!A155,""))</f>
      </c>
      <c r="B361" s="13">
        <f>IF($A361="","","Acente kaydı")</f>
      </c>
      <c r="C361" s="13">
        <f>IF($A361="","",'Acente Kayıtları'!B155)</f>
      </c>
      <c r="D361" s="13">
        <f>IF($A361="","",'Acente Kayıtları'!C155)</f>
      </c>
      <c r="F361" s="16">
        <f>IF($A361="","",'Acente Kayıtları'!E155)</f>
      </c>
      <c r="G361" s="16">
        <f>IF($A361="","",-F361)</f>
      </c>
      <c r="I361" s="16">
        <f>IF($A361="","",'Acente Kayıtları'!G155)</f>
      </c>
      <c r="J361" s="16">
        <f>IF($A361="","",-I361)</f>
      </c>
      <c r="K361" s="38">
        <f>IF($A361="","","Yalnızca kayıtta")</f>
      </c>
      <c r="L361" s="13"/>
      <c r="M361" s="13"/>
    </row>
    <row r="362" spans="1:13" x14ac:dyDescent="0.25">
      <c r="A362" s="37">
        <f>IF('Acente Kayıtları'!A156="","",IF(COUNTIF('Şirket Ekstresi'!$A$2:$A$201,'Acente Kayıtları'!A156)=0,'Acente Kayıtları'!A156,""))</f>
      </c>
      <c r="B362" s="13">
        <f>IF($A362="","","Acente kaydı")</f>
      </c>
      <c r="C362" s="13">
        <f>IF($A362="","",'Acente Kayıtları'!B156)</f>
      </c>
      <c r="D362" s="13">
        <f>IF($A362="","",'Acente Kayıtları'!C156)</f>
      </c>
      <c r="F362" s="16">
        <f>IF($A362="","",'Acente Kayıtları'!E156)</f>
      </c>
      <c r="G362" s="16">
        <f>IF($A362="","",-F362)</f>
      </c>
      <c r="I362" s="16">
        <f>IF($A362="","",'Acente Kayıtları'!G156)</f>
      </c>
      <c r="J362" s="16">
        <f>IF($A362="","",-I362)</f>
      </c>
      <c r="K362" s="38">
        <f>IF($A362="","","Yalnızca kayıtta")</f>
      </c>
      <c r="L362" s="13"/>
      <c r="M362" s="13"/>
    </row>
    <row r="363" spans="1:13" x14ac:dyDescent="0.25">
      <c r="A363" s="37">
        <f>IF('Acente Kayıtları'!A157="","",IF(COUNTIF('Şirket Ekstresi'!$A$2:$A$201,'Acente Kayıtları'!A157)=0,'Acente Kayıtları'!A157,""))</f>
      </c>
      <c r="B363" s="13">
        <f>IF($A363="","","Acente kaydı")</f>
      </c>
      <c r="C363" s="13">
        <f>IF($A363="","",'Acente Kayıtları'!B157)</f>
      </c>
      <c r="D363" s="13">
        <f>IF($A363="","",'Acente Kayıtları'!C157)</f>
      </c>
      <c r="F363" s="16">
        <f>IF($A363="","",'Acente Kayıtları'!E157)</f>
      </c>
      <c r="G363" s="16">
        <f>IF($A363="","",-F363)</f>
      </c>
      <c r="I363" s="16">
        <f>IF($A363="","",'Acente Kayıtları'!G157)</f>
      </c>
      <c r="J363" s="16">
        <f>IF($A363="","",-I363)</f>
      </c>
      <c r="K363" s="38">
        <f>IF($A363="","","Yalnızca kayıtta")</f>
      </c>
      <c r="L363" s="13"/>
      <c r="M363" s="13"/>
    </row>
    <row r="364" spans="1:13" x14ac:dyDescent="0.25">
      <c r="A364" s="37">
        <f>IF('Acente Kayıtları'!A158="","",IF(COUNTIF('Şirket Ekstresi'!$A$2:$A$201,'Acente Kayıtları'!A158)=0,'Acente Kayıtları'!A158,""))</f>
      </c>
      <c r="B364" s="13">
        <f>IF($A364="","","Acente kaydı")</f>
      </c>
      <c r="C364" s="13">
        <f>IF($A364="","",'Acente Kayıtları'!B158)</f>
      </c>
      <c r="D364" s="13">
        <f>IF($A364="","",'Acente Kayıtları'!C158)</f>
      </c>
      <c r="F364" s="16">
        <f>IF($A364="","",'Acente Kayıtları'!E158)</f>
      </c>
      <c r="G364" s="16">
        <f>IF($A364="","",-F364)</f>
      </c>
      <c r="I364" s="16">
        <f>IF($A364="","",'Acente Kayıtları'!G158)</f>
      </c>
      <c r="J364" s="16">
        <f>IF($A364="","",-I364)</f>
      </c>
      <c r="K364" s="38">
        <f>IF($A364="","","Yalnızca kayıtta")</f>
      </c>
      <c r="L364" s="13"/>
      <c r="M364" s="13"/>
    </row>
    <row r="365" spans="1:13" x14ac:dyDescent="0.25">
      <c r="A365" s="37">
        <f>IF('Acente Kayıtları'!A159="","",IF(COUNTIF('Şirket Ekstresi'!$A$2:$A$201,'Acente Kayıtları'!A159)=0,'Acente Kayıtları'!A159,""))</f>
      </c>
      <c r="B365" s="13">
        <f>IF($A365="","","Acente kaydı")</f>
      </c>
      <c r="C365" s="13">
        <f>IF($A365="","",'Acente Kayıtları'!B159)</f>
      </c>
      <c r="D365" s="13">
        <f>IF($A365="","",'Acente Kayıtları'!C159)</f>
      </c>
      <c r="F365" s="16">
        <f>IF($A365="","",'Acente Kayıtları'!E159)</f>
      </c>
      <c r="G365" s="16">
        <f>IF($A365="","",-F365)</f>
      </c>
      <c r="I365" s="16">
        <f>IF($A365="","",'Acente Kayıtları'!G159)</f>
      </c>
      <c r="J365" s="16">
        <f>IF($A365="","",-I365)</f>
      </c>
      <c r="K365" s="38">
        <f>IF($A365="","","Yalnızca kayıtta")</f>
      </c>
      <c r="L365" s="13"/>
      <c r="M365" s="13"/>
    </row>
    <row r="366" spans="1:13" x14ac:dyDescent="0.25">
      <c r="A366" s="37">
        <f>IF('Acente Kayıtları'!A160="","",IF(COUNTIF('Şirket Ekstresi'!$A$2:$A$201,'Acente Kayıtları'!A160)=0,'Acente Kayıtları'!A160,""))</f>
      </c>
      <c r="B366" s="13">
        <f>IF($A366="","","Acente kaydı")</f>
      </c>
      <c r="C366" s="13">
        <f>IF($A366="","",'Acente Kayıtları'!B160)</f>
      </c>
      <c r="D366" s="13">
        <f>IF($A366="","",'Acente Kayıtları'!C160)</f>
      </c>
      <c r="F366" s="16">
        <f>IF($A366="","",'Acente Kayıtları'!E160)</f>
      </c>
      <c r="G366" s="16">
        <f>IF($A366="","",-F366)</f>
      </c>
      <c r="I366" s="16">
        <f>IF($A366="","",'Acente Kayıtları'!G160)</f>
      </c>
      <c r="J366" s="16">
        <f>IF($A366="","",-I366)</f>
      </c>
      <c r="K366" s="38">
        <f>IF($A366="","","Yalnızca kayıtta")</f>
      </c>
      <c r="L366" s="13"/>
      <c r="M366" s="13"/>
    </row>
    <row r="367" spans="1:13" x14ac:dyDescent="0.25">
      <c r="A367" s="37">
        <f>IF('Acente Kayıtları'!A161="","",IF(COUNTIF('Şirket Ekstresi'!$A$2:$A$201,'Acente Kayıtları'!A161)=0,'Acente Kayıtları'!A161,""))</f>
      </c>
      <c r="B367" s="13">
        <f>IF($A367="","","Acente kaydı")</f>
      </c>
      <c r="C367" s="13">
        <f>IF($A367="","",'Acente Kayıtları'!B161)</f>
      </c>
      <c r="D367" s="13">
        <f>IF($A367="","",'Acente Kayıtları'!C161)</f>
      </c>
      <c r="F367" s="16">
        <f>IF($A367="","",'Acente Kayıtları'!E161)</f>
      </c>
      <c r="G367" s="16">
        <f>IF($A367="","",-F367)</f>
      </c>
      <c r="I367" s="16">
        <f>IF($A367="","",'Acente Kayıtları'!G161)</f>
      </c>
      <c r="J367" s="16">
        <f>IF($A367="","",-I367)</f>
      </c>
      <c r="K367" s="38">
        <f>IF($A367="","","Yalnızca kayıtta")</f>
      </c>
      <c r="L367" s="13"/>
      <c r="M367" s="13"/>
    </row>
    <row r="368" spans="1:13" x14ac:dyDescent="0.25">
      <c r="A368" s="37">
        <f>IF('Acente Kayıtları'!A162="","",IF(COUNTIF('Şirket Ekstresi'!$A$2:$A$201,'Acente Kayıtları'!A162)=0,'Acente Kayıtları'!A162,""))</f>
      </c>
      <c r="B368" s="13">
        <f>IF($A368="","","Acente kaydı")</f>
      </c>
      <c r="C368" s="13">
        <f>IF($A368="","",'Acente Kayıtları'!B162)</f>
      </c>
      <c r="D368" s="13">
        <f>IF($A368="","",'Acente Kayıtları'!C162)</f>
      </c>
      <c r="F368" s="16">
        <f>IF($A368="","",'Acente Kayıtları'!E162)</f>
      </c>
      <c r="G368" s="16">
        <f>IF($A368="","",-F368)</f>
      </c>
      <c r="I368" s="16">
        <f>IF($A368="","",'Acente Kayıtları'!G162)</f>
      </c>
      <c r="J368" s="16">
        <f>IF($A368="","",-I368)</f>
      </c>
      <c r="K368" s="38">
        <f>IF($A368="","","Yalnızca kayıtta")</f>
      </c>
      <c r="L368" s="13"/>
      <c r="M368" s="13"/>
    </row>
    <row r="369" spans="1:13" x14ac:dyDescent="0.25">
      <c r="A369" s="37">
        <f>IF('Acente Kayıtları'!A163="","",IF(COUNTIF('Şirket Ekstresi'!$A$2:$A$201,'Acente Kayıtları'!A163)=0,'Acente Kayıtları'!A163,""))</f>
      </c>
      <c r="B369" s="13">
        <f>IF($A369="","","Acente kaydı")</f>
      </c>
      <c r="C369" s="13">
        <f>IF($A369="","",'Acente Kayıtları'!B163)</f>
      </c>
      <c r="D369" s="13">
        <f>IF($A369="","",'Acente Kayıtları'!C163)</f>
      </c>
      <c r="F369" s="16">
        <f>IF($A369="","",'Acente Kayıtları'!E163)</f>
      </c>
      <c r="G369" s="16">
        <f>IF($A369="","",-F369)</f>
      </c>
      <c r="I369" s="16">
        <f>IF($A369="","",'Acente Kayıtları'!G163)</f>
      </c>
      <c r="J369" s="16">
        <f>IF($A369="","",-I369)</f>
      </c>
      <c r="K369" s="38">
        <f>IF($A369="","","Yalnızca kayıtta")</f>
      </c>
      <c r="L369" s="13"/>
      <c r="M369" s="13"/>
    </row>
    <row r="370" spans="1:13" x14ac:dyDescent="0.25">
      <c r="A370" s="37">
        <f>IF('Acente Kayıtları'!A164="","",IF(COUNTIF('Şirket Ekstresi'!$A$2:$A$201,'Acente Kayıtları'!A164)=0,'Acente Kayıtları'!A164,""))</f>
      </c>
      <c r="B370" s="13">
        <f>IF($A370="","","Acente kaydı")</f>
      </c>
      <c r="C370" s="13">
        <f>IF($A370="","",'Acente Kayıtları'!B164)</f>
      </c>
      <c r="D370" s="13">
        <f>IF($A370="","",'Acente Kayıtları'!C164)</f>
      </c>
      <c r="F370" s="16">
        <f>IF($A370="","",'Acente Kayıtları'!E164)</f>
      </c>
      <c r="G370" s="16">
        <f>IF($A370="","",-F370)</f>
      </c>
      <c r="I370" s="16">
        <f>IF($A370="","",'Acente Kayıtları'!G164)</f>
      </c>
      <c r="J370" s="16">
        <f>IF($A370="","",-I370)</f>
      </c>
      <c r="K370" s="38">
        <f>IF($A370="","","Yalnızca kayıtta")</f>
      </c>
      <c r="L370" s="13"/>
      <c r="M370" s="13"/>
    </row>
    <row r="371" spans="1:13" x14ac:dyDescent="0.25">
      <c r="A371" s="37">
        <f>IF('Acente Kayıtları'!A165="","",IF(COUNTIF('Şirket Ekstresi'!$A$2:$A$201,'Acente Kayıtları'!A165)=0,'Acente Kayıtları'!A165,""))</f>
      </c>
      <c r="B371" s="13">
        <f>IF($A371="","","Acente kaydı")</f>
      </c>
      <c r="C371" s="13">
        <f>IF($A371="","",'Acente Kayıtları'!B165)</f>
      </c>
      <c r="D371" s="13">
        <f>IF($A371="","",'Acente Kayıtları'!C165)</f>
      </c>
      <c r="F371" s="16">
        <f>IF($A371="","",'Acente Kayıtları'!E165)</f>
      </c>
      <c r="G371" s="16">
        <f>IF($A371="","",-F371)</f>
      </c>
      <c r="I371" s="16">
        <f>IF($A371="","",'Acente Kayıtları'!G165)</f>
      </c>
      <c r="J371" s="16">
        <f>IF($A371="","",-I371)</f>
      </c>
      <c r="K371" s="38">
        <f>IF($A371="","","Yalnızca kayıtta")</f>
      </c>
      <c r="L371" s="13"/>
      <c r="M371" s="13"/>
    </row>
    <row r="372" spans="1:13" x14ac:dyDescent="0.25">
      <c r="A372" s="37">
        <f>IF('Acente Kayıtları'!A166="","",IF(COUNTIF('Şirket Ekstresi'!$A$2:$A$201,'Acente Kayıtları'!A166)=0,'Acente Kayıtları'!A166,""))</f>
      </c>
      <c r="B372" s="13">
        <f>IF($A372="","","Acente kaydı")</f>
      </c>
      <c r="C372" s="13">
        <f>IF($A372="","",'Acente Kayıtları'!B166)</f>
      </c>
      <c r="D372" s="13">
        <f>IF($A372="","",'Acente Kayıtları'!C166)</f>
      </c>
      <c r="F372" s="16">
        <f>IF($A372="","",'Acente Kayıtları'!E166)</f>
      </c>
      <c r="G372" s="16">
        <f>IF($A372="","",-F372)</f>
      </c>
      <c r="I372" s="16">
        <f>IF($A372="","",'Acente Kayıtları'!G166)</f>
      </c>
      <c r="J372" s="16">
        <f>IF($A372="","",-I372)</f>
      </c>
      <c r="K372" s="38">
        <f>IF($A372="","","Yalnızca kayıtta")</f>
      </c>
      <c r="L372" s="13"/>
      <c r="M372" s="13"/>
    </row>
    <row r="373" spans="1:13" x14ac:dyDescent="0.25">
      <c r="A373" s="37">
        <f>IF('Acente Kayıtları'!A167="","",IF(COUNTIF('Şirket Ekstresi'!$A$2:$A$201,'Acente Kayıtları'!A167)=0,'Acente Kayıtları'!A167,""))</f>
      </c>
      <c r="B373" s="13">
        <f>IF($A373="","","Acente kaydı")</f>
      </c>
      <c r="C373" s="13">
        <f>IF($A373="","",'Acente Kayıtları'!B167)</f>
      </c>
      <c r="D373" s="13">
        <f>IF($A373="","",'Acente Kayıtları'!C167)</f>
      </c>
      <c r="F373" s="16">
        <f>IF($A373="","",'Acente Kayıtları'!E167)</f>
      </c>
      <c r="G373" s="16">
        <f>IF($A373="","",-F373)</f>
      </c>
      <c r="I373" s="16">
        <f>IF($A373="","",'Acente Kayıtları'!G167)</f>
      </c>
      <c r="J373" s="16">
        <f>IF($A373="","",-I373)</f>
      </c>
      <c r="K373" s="38">
        <f>IF($A373="","","Yalnızca kayıtta")</f>
      </c>
      <c r="L373" s="13"/>
      <c r="M373" s="13"/>
    </row>
    <row r="374" spans="1:13" x14ac:dyDescent="0.25">
      <c r="A374" s="37">
        <f>IF('Acente Kayıtları'!A168="","",IF(COUNTIF('Şirket Ekstresi'!$A$2:$A$201,'Acente Kayıtları'!A168)=0,'Acente Kayıtları'!A168,""))</f>
      </c>
      <c r="B374" s="13">
        <f>IF($A374="","","Acente kaydı")</f>
      </c>
      <c r="C374" s="13">
        <f>IF($A374="","",'Acente Kayıtları'!B168)</f>
      </c>
      <c r="D374" s="13">
        <f>IF($A374="","",'Acente Kayıtları'!C168)</f>
      </c>
      <c r="F374" s="16">
        <f>IF($A374="","",'Acente Kayıtları'!E168)</f>
      </c>
      <c r="G374" s="16">
        <f>IF($A374="","",-F374)</f>
      </c>
      <c r="I374" s="16">
        <f>IF($A374="","",'Acente Kayıtları'!G168)</f>
      </c>
      <c r="J374" s="16">
        <f>IF($A374="","",-I374)</f>
      </c>
      <c r="K374" s="38">
        <f>IF($A374="","","Yalnızca kayıtta")</f>
      </c>
      <c r="L374" s="13"/>
      <c r="M374" s="13"/>
    </row>
    <row r="375" spans="1:13" x14ac:dyDescent="0.25">
      <c r="A375" s="37">
        <f>IF('Acente Kayıtları'!A169="","",IF(COUNTIF('Şirket Ekstresi'!$A$2:$A$201,'Acente Kayıtları'!A169)=0,'Acente Kayıtları'!A169,""))</f>
      </c>
      <c r="B375" s="13">
        <f>IF($A375="","","Acente kaydı")</f>
      </c>
      <c r="C375" s="13">
        <f>IF($A375="","",'Acente Kayıtları'!B169)</f>
      </c>
      <c r="D375" s="13">
        <f>IF($A375="","",'Acente Kayıtları'!C169)</f>
      </c>
      <c r="F375" s="16">
        <f>IF($A375="","",'Acente Kayıtları'!E169)</f>
      </c>
      <c r="G375" s="16">
        <f>IF($A375="","",-F375)</f>
      </c>
      <c r="I375" s="16">
        <f>IF($A375="","",'Acente Kayıtları'!G169)</f>
      </c>
      <c r="J375" s="16">
        <f>IF($A375="","",-I375)</f>
      </c>
      <c r="K375" s="38">
        <f>IF($A375="","","Yalnızca kayıtta")</f>
      </c>
      <c r="L375" s="13"/>
      <c r="M375" s="13"/>
    </row>
    <row r="376" spans="1:13" x14ac:dyDescent="0.25">
      <c r="A376" s="37">
        <f>IF('Acente Kayıtları'!A170="","",IF(COUNTIF('Şirket Ekstresi'!$A$2:$A$201,'Acente Kayıtları'!A170)=0,'Acente Kayıtları'!A170,""))</f>
      </c>
      <c r="B376" s="13">
        <f>IF($A376="","","Acente kaydı")</f>
      </c>
      <c r="C376" s="13">
        <f>IF($A376="","",'Acente Kayıtları'!B170)</f>
      </c>
      <c r="D376" s="13">
        <f>IF($A376="","",'Acente Kayıtları'!C170)</f>
      </c>
      <c r="F376" s="16">
        <f>IF($A376="","",'Acente Kayıtları'!E170)</f>
      </c>
      <c r="G376" s="16">
        <f>IF($A376="","",-F376)</f>
      </c>
      <c r="I376" s="16">
        <f>IF($A376="","",'Acente Kayıtları'!G170)</f>
      </c>
      <c r="J376" s="16">
        <f>IF($A376="","",-I376)</f>
      </c>
      <c r="K376" s="38">
        <f>IF($A376="","","Yalnızca kayıtta")</f>
      </c>
      <c r="L376" s="13"/>
      <c r="M376" s="13"/>
    </row>
    <row r="377" spans="1:13" x14ac:dyDescent="0.25">
      <c r="A377" s="37">
        <f>IF('Acente Kayıtları'!A171="","",IF(COUNTIF('Şirket Ekstresi'!$A$2:$A$201,'Acente Kayıtları'!A171)=0,'Acente Kayıtları'!A171,""))</f>
      </c>
      <c r="B377" s="13">
        <f>IF($A377="","","Acente kaydı")</f>
      </c>
      <c r="C377" s="13">
        <f>IF($A377="","",'Acente Kayıtları'!B171)</f>
      </c>
      <c r="D377" s="13">
        <f>IF($A377="","",'Acente Kayıtları'!C171)</f>
      </c>
      <c r="F377" s="16">
        <f>IF($A377="","",'Acente Kayıtları'!E171)</f>
      </c>
      <c r="G377" s="16">
        <f>IF($A377="","",-F377)</f>
      </c>
      <c r="I377" s="16">
        <f>IF($A377="","",'Acente Kayıtları'!G171)</f>
      </c>
      <c r="J377" s="16">
        <f>IF($A377="","",-I377)</f>
      </c>
      <c r="K377" s="38">
        <f>IF($A377="","","Yalnızca kayıtta")</f>
      </c>
      <c r="L377" s="13"/>
      <c r="M377" s="13"/>
    </row>
    <row r="378" spans="1:13" x14ac:dyDescent="0.25">
      <c r="A378" s="37">
        <f>IF('Acente Kayıtları'!A172="","",IF(COUNTIF('Şirket Ekstresi'!$A$2:$A$201,'Acente Kayıtları'!A172)=0,'Acente Kayıtları'!A172,""))</f>
      </c>
      <c r="B378" s="13">
        <f>IF($A378="","","Acente kaydı")</f>
      </c>
      <c r="C378" s="13">
        <f>IF($A378="","",'Acente Kayıtları'!B172)</f>
      </c>
      <c r="D378" s="13">
        <f>IF($A378="","",'Acente Kayıtları'!C172)</f>
      </c>
      <c r="F378" s="16">
        <f>IF($A378="","",'Acente Kayıtları'!E172)</f>
      </c>
      <c r="G378" s="16">
        <f>IF($A378="","",-F378)</f>
      </c>
      <c r="I378" s="16">
        <f>IF($A378="","",'Acente Kayıtları'!G172)</f>
      </c>
      <c r="J378" s="16">
        <f>IF($A378="","",-I378)</f>
      </c>
      <c r="K378" s="38">
        <f>IF($A378="","","Yalnızca kayıtta")</f>
      </c>
      <c r="L378" s="13"/>
      <c r="M378" s="13"/>
    </row>
    <row r="379" spans="1:13" x14ac:dyDescent="0.25">
      <c r="A379" s="37">
        <f>IF('Acente Kayıtları'!A173="","",IF(COUNTIF('Şirket Ekstresi'!$A$2:$A$201,'Acente Kayıtları'!A173)=0,'Acente Kayıtları'!A173,""))</f>
      </c>
      <c r="B379" s="13">
        <f>IF($A379="","","Acente kaydı")</f>
      </c>
      <c r="C379" s="13">
        <f>IF($A379="","",'Acente Kayıtları'!B173)</f>
      </c>
      <c r="D379" s="13">
        <f>IF($A379="","",'Acente Kayıtları'!C173)</f>
      </c>
      <c r="F379" s="16">
        <f>IF($A379="","",'Acente Kayıtları'!E173)</f>
      </c>
      <c r="G379" s="16">
        <f>IF($A379="","",-F379)</f>
      </c>
      <c r="I379" s="16">
        <f>IF($A379="","",'Acente Kayıtları'!G173)</f>
      </c>
      <c r="J379" s="16">
        <f>IF($A379="","",-I379)</f>
      </c>
      <c r="K379" s="38">
        <f>IF($A379="","","Yalnızca kayıtta")</f>
      </c>
      <c r="L379" s="13"/>
      <c r="M379" s="13"/>
    </row>
    <row r="380" spans="1:13" x14ac:dyDescent="0.25">
      <c r="A380" s="37">
        <f>IF('Acente Kayıtları'!A174="","",IF(COUNTIF('Şirket Ekstresi'!$A$2:$A$201,'Acente Kayıtları'!A174)=0,'Acente Kayıtları'!A174,""))</f>
      </c>
      <c r="B380" s="13">
        <f>IF($A380="","","Acente kaydı")</f>
      </c>
      <c r="C380" s="13">
        <f>IF($A380="","",'Acente Kayıtları'!B174)</f>
      </c>
      <c r="D380" s="13">
        <f>IF($A380="","",'Acente Kayıtları'!C174)</f>
      </c>
      <c r="F380" s="16">
        <f>IF($A380="","",'Acente Kayıtları'!E174)</f>
      </c>
      <c r="G380" s="16">
        <f>IF($A380="","",-F380)</f>
      </c>
      <c r="I380" s="16">
        <f>IF($A380="","",'Acente Kayıtları'!G174)</f>
      </c>
      <c r="J380" s="16">
        <f>IF($A380="","",-I380)</f>
      </c>
      <c r="K380" s="38">
        <f>IF($A380="","","Yalnızca kayıtta")</f>
      </c>
      <c r="L380" s="13"/>
      <c r="M380" s="13"/>
    </row>
    <row r="381" spans="1:13" x14ac:dyDescent="0.25">
      <c r="A381" s="37">
        <f>IF('Acente Kayıtları'!A175="","",IF(COUNTIF('Şirket Ekstresi'!$A$2:$A$201,'Acente Kayıtları'!A175)=0,'Acente Kayıtları'!A175,""))</f>
      </c>
      <c r="B381" s="13">
        <f>IF($A381="","","Acente kaydı")</f>
      </c>
      <c r="C381" s="13">
        <f>IF($A381="","",'Acente Kayıtları'!B175)</f>
      </c>
      <c r="D381" s="13">
        <f>IF($A381="","",'Acente Kayıtları'!C175)</f>
      </c>
      <c r="F381" s="16">
        <f>IF($A381="","",'Acente Kayıtları'!E175)</f>
      </c>
      <c r="G381" s="16">
        <f>IF($A381="","",-F381)</f>
      </c>
      <c r="I381" s="16">
        <f>IF($A381="","",'Acente Kayıtları'!G175)</f>
      </c>
      <c r="J381" s="16">
        <f>IF($A381="","",-I381)</f>
      </c>
      <c r="K381" s="38">
        <f>IF($A381="","","Yalnızca kayıtta")</f>
      </c>
      <c r="L381" s="13"/>
      <c r="M381" s="13"/>
    </row>
    <row r="382" spans="1:13" x14ac:dyDescent="0.25">
      <c r="A382" s="37">
        <f>IF('Acente Kayıtları'!A176="","",IF(COUNTIF('Şirket Ekstresi'!$A$2:$A$201,'Acente Kayıtları'!A176)=0,'Acente Kayıtları'!A176,""))</f>
      </c>
      <c r="B382" s="13">
        <f>IF($A382="","","Acente kaydı")</f>
      </c>
      <c r="C382" s="13">
        <f>IF($A382="","",'Acente Kayıtları'!B176)</f>
      </c>
      <c r="D382" s="13">
        <f>IF($A382="","",'Acente Kayıtları'!C176)</f>
      </c>
      <c r="F382" s="16">
        <f>IF($A382="","",'Acente Kayıtları'!E176)</f>
      </c>
      <c r="G382" s="16">
        <f>IF($A382="","",-F382)</f>
      </c>
      <c r="I382" s="16">
        <f>IF($A382="","",'Acente Kayıtları'!G176)</f>
      </c>
      <c r="J382" s="16">
        <f>IF($A382="","",-I382)</f>
      </c>
      <c r="K382" s="38">
        <f>IF($A382="","","Yalnızca kayıtta")</f>
      </c>
      <c r="L382" s="13"/>
      <c r="M382" s="13"/>
    </row>
    <row r="383" spans="1:13" x14ac:dyDescent="0.25">
      <c r="A383" s="37">
        <f>IF('Acente Kayıtları'!A177="","",IF(COUNTIF('Şirket Ekstresi'!$A$2:$A$201,'Acente Kayıtları'!A177)=0,'Acente Kayıtları'!A177,""))</f>
      </c>
      <c r="B383" s="13">
        <f>IF($A383="","","Acente kaydı")</f>
      </c>
      <c r="C383" s="13">
        <f>IF($A383="","",'Acente Kayıtları'!B177)</f>
      </c>
      <c r="D383" s="13">
        <f>IF($A383="","",'Acente Kayıtları'!C177)</f>
      </c>
      <c r="F383" s="16">
        <f>IF($A383="","",'Acente Kayıtları'!E177)</f>
      </c>
      <c r="G383" s="16">
        <f>IF($A383="","",-F383)</f>
      </c>
      <c r="I383" s="16">
        <f>IF($A383="","",'Acente Kayıtları'!G177)</f>
      </c>
      <c r="J383" s="16">
        <f>IF($A383="","",-I383)</f>
      </c>
      <c r="K383" s="38">
        <f>IF($A383="","","Yalnızca kayıtta")</f>
      </c>
      <c r="L383" s="13"/>
      <c r="M383" s="13"/>
    </row>
    <row r="384" spans="1:13" x14ac:dyDescent="0.25">
      <c r="A384" s="37">
        <f>IF('Acente Kayıtları'!A178="","",IF(COUNTIF('Şirket Ekstresi'!$A$2:$A$201,'Acente Kayıtları'!A178)=0,'Acente Kayıtları'!A178,""))</f>
      </c>
      <c r="B384" s="13">
        <f>IF($A384="","","Acente kaydı")</f>
      </c>
      <c r="C384" s="13">
        <f>IF($A384="","",'Acente Kayıtları'!B178)</f>
      </c>
      <c r="D384" s="13">
        <f>IF($A384="","",'Acente Kayıtları'!C178)</f>
      </c>
      <c r="F384" s="16">
        <f>IF($A384="","",'Acente Kayıtları'!E178)</f>
      </c>
      <c r="G384" s="16">
        <f>IF($A384="","",-F384)</f>
      </c>
      <c r="I384" s="16">
        <f>IF($A384="","",'Acente Kayıtları'!G178)</f>
      </c>
      <c r="J384" s="16">
        <f>IF($A384="","",-I384)</f>
      </c>
      <c r="K384" s="38">
        <f>IF($A384="","","Yalnızca kayıtta")</f>
      </c>
      <c r="L384" s="13"/>
      <c r="M384" s="13"/>
    </row>
    <row r="385" spans="1:13" x14ac:dyDescent="0.25">
      <c r="A385" s="37">
        <f>IF('Acente Kayıtları'!A179="","",IF(COUNTIF('Şirket Ekstresi'!$A$2:$A$201,'Acente Kayıtları'!A179)=0,'Acente Kayıtları'!A179,""))</f>
      </c>
      <c r="B385" s="13">
        <f>IF($A385="","","Acente kaydı")</f>
      </c>
      <c r="C385" s="13">
        <f>IF($A385="","",'Acente Kayıtları'!B179)</f>
      </c>
      <c r="D385" s="13">
        <f>IF($A385="","",'Acente Kayıtları'!C179)</f>
      </c>
      <c r="F385" s="16">
        <f>IF($A385="","",'Acente Kayıtları'!E179)</f>
      </c>
      <c r="G385" s="16">
        <f>IF($A385="","",-F385)</f>
      </c>
      <c r="I385" s="16">
        <f>IF($A385="","",'Acente Kayıtları'!G179)</f>
      </c>
      <c r="J385" s="16">
        <f>IF($A385="","",-I385)</f>
      </c>
      <c r="K385" s="38">
        <f>IF($A385="","","Yalnızca kayıtta")</f>
      </c>
      <c r="L385" s="13"/>
      <c r="M385" s="13"/>
    </row>
    <row r="386" spans="1:13" x14ac:dyDescent="0.25">
      <c r="A386" s="37">
        <f>IF('Acente Kayıtları'!A180="","",IF(COUNTIF('Şirket Ekstresi'!$A$2:$A$201,'Acente Kayıtları'!A180)=0,'Acente Kayıtları'!A180,""))</f>
      </c>
      <c r="B386" s="13">
        <f>IF($A386="","","Acente kaydı")</f>
      </c>
      <c r="C386" s="13">
        <f>IF($A386="","",'Acente Kayıtları'!B180)</f>
      </c>
      <c r="D386" s="13">
        <f>IF($A386="","",'Acente Kayıtları'!C180)</f>
      </c>
      <c r="F386" s="16">
        <f>IF($A386="","",'Acente Kayıtları'!E180)</f>
      </c>
      <c r="G386" s="16">
        <f>IF($A386="","",-F386)</f>
      </c>
      <c r="I386" s="16">
        <f>IF($A386="","",'Acente Kayıtları'!G180)</f>
      </c>
      <c r="J386" s="16">
        <f>IF($A386="","",-I386)</f>
      </c>
      <c r="K386" s="38">
        <f>IF($A386="","","Yalnızca kayıtta")</f>
      </c>
      <c r="L386" s="13"/>
      <c r="M386" s="13"/>
    </row>
    <row r="387" spans="1:13" x14ac:dyDescent="0.25">
      <c r="A387" s="37">
        <f>IF('Acente Kayıtları'!A181="","",IF(COUNTIF('Şirket Ekstresi'!$A$2:$A$201,'Acente Kayıtları'!A181)=0,'Acente Kayıtları'!A181,""))</f>
      </c>
      <c r="B387" s="13">
        <f>IF($A387="","","Acente kaydı")</f>
      </c>
      <c r="C387" s="13">
        <f>IF($A387="","",'Acente Kayıtları'!B181)</f>
      </c>
      <c r="D387" s="13">
        <f>IF($A387="","",'Acente Kayıtları'!C181)</f>
      </c>
      <c r="F387" s="16">
        <f>IF($A387="","",'Acente Kayıtları'!E181)</f>
      </c>
      <c r="G387" s="16">
        <f>IF($A387="","",-F387)</f>
      </c>
      <c r="I387" s="16">
        <f>IF($A387="","",'Acente Kayıtları'!G181)</f>
      </c>
      <c r="J387" s="16">
        <f>IF($A387="","",-I387)</f>
      </c>
      <c r="K387" s="38">
        <f>IF($A387="","","Yalnızca kayıtta")</f>
      </c>
      <c r="L387" s="13"/>
      <c r="M387" s="13"/>
    </row>
    <row r="388" spans="1:13" x14ac:dyDescent="0.25">
      <c r="A388" s="37">
        <f>IF('Acente Kayıtları'!A182="","",IF(COUNTIF('Şirket Ekstresi'!$A$2:$A$201,'Acente Kayıtları'!A182)=0,'Acente Kayıtları'!A182,""))</f>
      </c>
      <c r="B388" s="13">
        <f>IF($A388="","","Acente kaydı")</f>
      </c>
      <c r="C388" s="13">
        <f>IF($A388="","",'Acente Kayıtları'!B182)</f>
      </c>
      <c r="D388" s="13">
        <f>IF($A388="","",'Acente Kayıtları'!C182)</f>
      </c>
      <c r="F388" s="16">
        <f>IF($A388="","",'Acente Kayıtları'!E182)</f>
      </c>
      <c r="G388" s="16">
        <f>IF($A388="","",-F388)</f>
      </c>
      <c r="I388" s="16">
        <f>IF($A388="","",'Acente Kayıtları'!G182)</f>
      </c>
      <c r="J388" s="16">
        <f>IF($A388="","",-I388)</f>
      </c>
      <c r="K388" s="38">
        <f>IF($A388="","","Yalnızca kayıtta")</f>
      </c>
      <c r="L388" s="13"/>
      <c r="M388" s="13"/>
    </row>
    <row r="389" spans="1:13" x14ac:dyDescent="0.25">
      <c r="A389" s="37">
        <f>IF('Acente Kayıtları'!A183="","",IF(COUNTIF('Şirket Ekstresi'!$A$2:$A$201,'Acente Kayıtları'!A183)=0,'Acente Kayıtları'!A183,""))</f>
      </c>
      <c r="B389" s="13">
        <f>IF($A389="","","Acente kaydı")</f>
      </c>
      <c r="C389" s="13">
        <f>IF($A389="","",'Acente Kayıtları'!B183)</f>
      </c>
      <c r="D389" s="13">
        <f>IF($A389="","",'Acente Kayıtları'!C183)</f>
      </c>
      <c r="F389" s="16">
        <f>IF($A389="","",'Acente Kayıtları'!E183)</f>
      </c>
      <c r="G389" s="16">
        <f>IF($A389="","",-F389)</f>
      </c>
      <c r="I389" s="16">
        <f>IF($A389="","",'Acente Kayıtları'!G183)</f>
      </c>
      <c r="J389" s="16">
        <f>IF($A389="","",-I389)</f>
      </c>
      <c r="K389" s="38">
        <f>IF($A389="","","Yalnızca kayıtta")</f>
      </c>
      <c r="L389" s="13"/>
      <c r="M389" s="13"/>
    </row>
    <row r="390" spans="1:13" x14ac:dyDescent="0.25">
      <c r="A390" s="37">
        <f>IF('Acente Kayıtları'!A184="","",IF(COUNTIF('Şirket Ekstresi'!$A$2:$A$201,'Acente Kayıtları'!A184)=0,'Acente Kayıtları'!A184,""))</f>
      </c>
      <c r="B390" s="13">
        <f>IF($A390="","","Acente kaydı")</f>
      </c>
      <c r="C390" s="13">
        <f>IF($A390="","",'Acente Kayıtları'!B184)</f>
      </c>
      <c r="D390" s="13">
        <f>IF($A390="","",'Acente Kayıtları'!C184)</f>
      </c>
      <c r="F390" s="16">
        <f>IF($A390="","",'Acente Kayıtları'!E184)</f>
      </c>
      <c r="G390" s="16">
        <f>IF($A390="","",-F390)</f>
      </c>
      <c r="I390" s="16">
        <f>IF($A390="","",'Acente Kayıtları'!G184)</f>
      </c>
      <c r="J390" s="16">
        <f>IF($A390="","",-I390)</f>
      </c>
      <c r="K390" s="38">
        <f>IF($A390="","","Yalnızca kayıtta")</f>
      </c>
      <c r="L390" s="13"/>
      <c r="M390" s="13"/>
    </row>
    <row r="391" spans="1:13" x14ac:dyDescent="0.25">
      <c r="A391" s="37">
        <f>IF('Acente Kayıtları'!A185="","",IF(COUNTIF('Şirket Ekstresi'!$A$2:$A$201,'Acente Kayıtları'!A185)=0,'Acente Kayıtları'!A185,""))</f>
      </c>
      <c r="B391" s="13">
        <f>IF($A391="","","Acente kaydı")</f>
      </c>
      <c r="C391" s="13">
        <f>IF($A391="","",'Acente Kayıtları'!B185)</f>
      </c>
      <c r="D391" s="13">
        <f>IF($A391="","",'Acente Kayıtları'!C185)</f>
      </c>
      <c r="F391" s="16">
        <f>IF($A391="","",'Acente Kayıtları'!E185)</f>
      </c>
      <c r="G391" s="16">
        <f>IF($A391="","",-F391)</f>
      </c>
      <c r="I391" s="16">
        <f>IF($A391="","",'Acente Kayıtları'!G185)</f>
      </c>
      <c r="J391" s="16">
        <f>IF($A391="","",-I391)</f>
      </c>
      <c r="K391" s="38">
        <f>IF($A391="","","Yalnızca kayıtta")</f>
      </c>
      <c r="L391" s="13"/>
      <c r="M391" s="13"/>
    </row>
    <row r="392" spans="1:13" x14ac:dyDescent="0.25">
      <c r="A392" s="37">
        <f>IF('Acente Kayıtları'!A186="","",IF(COUNTIF('Şirket Ekstresi'!$A$2:$A$201,'Acente Kayıtları'!A186)=0,'Acente Kayıtları'!A186,""))</f>
      </c>
      <c r="B392" s="13">
        <f>IF($A392="","","Acente kaydı")</f>
      </c>
      <c r="C392" s="13">
        <f>IF($A392="","",'Acente Kayıtları'!B186)</f>
      </c>
      <c r="D392" s="13">
        <f>IF($A392="","",'Acente Kayıtları'!C186)</f>
      </c>
      <c r="F392" s="16">
        <f>IF($A392="","",'Acente Kayıtları'!E186)</f>
      </c>
      <c r="G392" s="16">
        <f>IF($A392="","",-F392)</f>
      </c>
      <c r="I392" s="16">
        <f>IF($A392="","",'Acente Kayıtları'!G186)</f>
      </c>
      <c r="J392" s="16">
        <f>IF($A392="","",-I392)</f>
      </c>
      <c r="K392" s="38">
        <f>IF($A392="","","Yalnızca kayıtta")</f>
      </c>
      <c r="L392" s="13"/>
      <c r="M392" s="13"/>
    </row>
    <row r="393" spans="1:13" x14ac:dyDescent="0.25">
      <c r="A393" s="37">
        <f>IF('Acente Kayıtları'!A187="","",IF(COUNTIF('Şirket Ekstresi'!$A$2:$A$201,'Acente Kayıtları'!A187)=0,'Acente Kayıtları'!A187,""))</f>
      </c>
      <c r="B393" s="13">
        <f>IF($A393="","","Acente kaydı")</f>
      </c>
      <c r="C393" s="13">
        <f>IF($A393="","",'Acente Kayıtları'!B187)</f>
      </c>
      <c r="D393" s="13">
        <f>IF($A393="","",'Acente Kayıtları'!C187)</f>
      </c>
      <c r="F393" s="16">
        <f>IF($A393="","",'Acente Kayıtları'!E187)</f>
      </c>
      <c r="G393" s="16">
        <f>IF($A393="","",-F393)</f>
      </c>
      <c r="I393" s="16">
        <f>IF($A393="","",'Acente Kayıtları'!G187)</f>
      </c>
      <c r="J393" s="16">
        <f>IF($A393="","",-I393)</f>
      </c>
      <c r="K393" s="38">
        <f>IF($A393="","","Yalnızca kayıtta")</f>
      </c>
      <c r="L393" s="13"/>
      <c r="M393" s="13"/>
    </row>
    <row r="394" spans="1:13" x14ac:dyDescent="0.25">
      <c r="A394" s="37">
        <f>IF('Acente Kayıtları'!A188="","",IF(COUNTIF('Şirket Ekstresi'!$A$2:$A$201,'Acente Kayıtları'!A188)=0,'Acente Kayıtları'!A188,""))</f>
      </c>
      <c r="B394" s="13">
        <f>IF($A394="","","Acente kaydı")</f>
      </c>
      <c r="C394" s="13">
        <f>IF($A394="","",'Acente Kayıtları'!B188)</f>
      </c>
      <c r="D394" s="13">
        <f>IF($A394="","",'Acente Kayıtları'!C188)</f>
      </c>
      <c r="F394" s="16">
        <f>IF($A394="","",'Acente Kayıtları'!E188)</f>
      </c>
      <c r="G394" s="16">
        <f>IF($A394="","",-F394)</f>
      </c>
      <c r="I394" s="16">
        <f>IF($A394="","",'Acente Kayıtları'!G188)</f>
      </c>
      <c r="J394" s="16">
        <f>IF($A394="","",-I394)</f>
      </c>
      <c r="K394" s="38">
        <f>IF($A394="","","Yalnızca kayıtta")</f>
      </c>
      <c r="L394" s="13"/>
      <c r="M394" s="13"/>
    </row>
    <row r="395" spans="1:13" x14ac:dyDescent="0.25">
      <c r="A395" s="37">
        <f>IF('Acente Kayıtları'!A189="","",IF(COUNTIF('Şirket Ekstresi'!$A$2:$A$201,'Acente Kayıtları'!A189)=0,'Acente Kayıtları'!A189,""))</f>
      </c>
      <c r="B395" s="13">
        <f>IF($A395="","","Acente kaydı")</f>
      </c>
      <c r="C395" s="13">
        <f>IF($A395="","",'Acente Kayıtları'!B189)</f>
      </c>
      <c r="D395" s="13">
        <f>IF($A395="","",'Acente Kayıtları'!C189)</f>
      </c>
      <c r="F395" s="16">
        <f>IF($A395="","",'Acente Kayıtları'!E189)</f>
      </c>
      <c r="G395" s="16">
        <f>IF($A395="","",-F395)</f>
      </c>
      <c r="I395" s="16">
        <f>IF($A395="","",'Acente Kayıtları'!G189)</f>
      </c>
      <c r="J395" s="16">
        <f>IF($A395="","",-I395)</f>
      </c>
      <c r="K395" s="38">
        <f>IF($A395="","","Yalnızca kayıtta")</f>
      </c>
      <c r="L395" s="13"/>
      <c r="M395" s="13"/>
    </row>
    <row r="396" spans="1:13" x14ac:dyDescent="0.25">
      <c r="A396" s="37">
        <f>IF('Acente Kayıtları'!A190="","",IF(COUNTIF('Şirket Ekstresi'!$A$2:$A$201,'Acente Kayıtları'!A190)=0,'Acente Kayıtları'!A190,""))</f>
      </c>
      <c r="B396" s="13">
        <f>IF($A396="","","Acente kaydı")</f>
      </c>
      <c r="C396" s="13">
        <f>IF($A396="","",'Acente Kayıtları'!B190)</f>
      </c>
      <c r="D396" s="13">
        <f>IF($A396="","",'Acente Kayıtları'!C190)</f>
      </c>
      <c r="F396" s="16">
        <f>IF($A396="","",'Acente Kayıtları'!E190)</f>
      </c>
      <c r="G396" s="16">
        <f>IF($A396="","",-F396)</f>
      </c>
      <c r="I396" s="16">
        <f>IF($A396="","",'Acente Kayıtları'!G190)</f>
      </c>
      <c r="J396" s="16">
        <f>IF($A396="","",-I396)</f>
      </c>
      <c r="K396" s="38">
        <f>IF($A396="","","Yalnızca kayıtta")</f>
      </c>
      <c r="L396" s="13"/>
      <c r="M396" s="13"/>
    </row>
    <row r="397" spans="1:13" x14ac:dyDescent="0.25">
      <c r="A397" s="37">
        <f>IF('Acente Kayıtları'!A191="","",IF(COUNTIF('Şirket Ekstresi'!$A$2:$A$201,'Acente Kayıtları'!A191)=0,'Acente Kayıtları'!A191,""))</f>
      </c>
      <c r="B397" s="13">
        <f>IF($A397="","","Acente kaydı")</f>
      </c>
      <c r="C397" s="13">
        <f>IF($A397="","",'Acente Kayıtları'!B191)</f>
      </c>
      <c r="D397" s="13">
        <f>IF($A397="","",'Acente Kayıtları'!C191)</f>
      </c>
      <c r="F397" s="16">
        <f>IF($A397="","",'Acente Kayıtları'!E191)</f>
      </c>
      <c r="G397" s="16">
        <f>IF($A397="","",-F397)</f>
      </c>
      <c r="I397" s="16">
        <f>IF($A397="","",'Acente Kayıtları'!G191)</f>
      </c>
      <c r="J397" s="16">
        <f>IF($A397="","",-I397)</f>
      </c>
      <c r="K397" s="38">
        <f>IF($A397="","","Yalnızca kayıtta")</f>
      </c>
      <c r="L397" s="13"/>
      <c r="M397" s="13"/>
    </row>
    <row r="398" spans="1:13" x14ac:dyDescent="0.25">
      <c r="A398" s="37">
        <f>IF('Acente Kayıtları'!A192="","",IF(COUNTIF('Şirket Ekstresi'!$A$2:$A$201,'Acente Kayıtları'!A192)=0,'Acente Kayıtları'!A192,""))</f>
      </c>
      <c r="B398" s="13">
        <f>IF($A398="","","Acente kaydı")</f>
      </c>
      <c r="C398" s="13">
        <f>IF($A398="","",'Acente Kayıtları'!B192)</f>
      </c>
      <c r="D398" s="13">
        <f>IF($A398="","",'Acente Kayıtları'!C192)</f>
      </c>
      <c r="F398" s="16">
        <f>IF($A398="","",'Acente Kayıtları'!E192)</f>
      </c>
      <c r="G398" s="16">
        <f>IF($A398="","",-F398)</f>
      </c>
      <c r="I398" s="16">
        <f>IF($A398="","",'Acente Kayıtları'!G192)</f>
      </c>
      <c r="J398" s="16">
        <f>IF($A398="","",-I398)</f>
      </c>
      <c r="K398" s="38">
        <f>IF($A398="","","Yalnızca kayıtta")</f>
      </c>
      <c r="L398" s="13"/>
      <c r="M398" s="13"/>
    </row>
    <row r="399" spans="1:13" x14ac:dyDescent="0.25">
      <c r="A399" s="37">
        <f>IF('Acente Kayıtları'!A193="","",IF(COUNTIF('Şirket Ekstresi'!$A$2:$A$201,'Acente Kayıtları'!A193)=0,'Acente Kayıtları'!A193,""))</f>
      </c>
      <c r="B399" s="13">
        <f>IF($A399="","","Acente kaydı")</f>
      </c>
      <c r="C399" s="13">
        <f>IF($A399="","",'Acente Kayıtları'!B193)</f>
      </c>
      <c r="D399" s="13">
        <f>IF($A399="","",'Acente Kayıtları'!C193)</f>
      </c>
      <c r="F399" s="16">
        <f>IF($A399="","",'Acente Kayıtları'!E193)</f>
      </c>
      <c r="G399" s="16">
        <f>IF($A399="","",-F399)</f>
      </c>
      <c r="I399" s="16">
        <f>IF($A399="","",'Acente Kayıtları'!G193)</f>
      </c>
      <c r="J399" s="16">
        <f>IF($A399="","",-I399)</f>
      </c>
      <c r="K399" s="38">
        <f>IF($A399="","","Yalnızca kayıtta")</f>
      </c>
      <c r="L399" s="13"/>
      <c r="M399" s="13"/>
    </row>
    <row r="400" spans="1:13" x14ac:dyDescent="0.25">
      <c r="A400" s="37">
        <f>IF('Acente Kayıtları'!A194="","",IF(COUNTIF('Şirket Ekstresi'!$A$2:$A$201,'Acente Kayıtları'!A194)=0,'Acente Kayıtları'!A194,""))</f>
      </c>
      <c r="B400" s="13">
        <f>IF($A400="","","Acente kaydı")</f>
      </c>
      <c r="C400" s="13">
        <f>IF($A400="","",'Acente Kayıtları'!B194)</f>
      </c>
      <c r="D400" s="13">
        <f>IF($A400="","",'Acente Kayıtları'!C194)</f>
      </c>
      <c r="F400" s="16">
        <f>IF($A400="","",'Acente Kayıtları'!E194)</f>
      </c>
      <c r="G400" s="16">
        <f>IF($A400="","",-F400)</f>
      </c>
      <c r="I400" s="16">
        <f>IF($A400="","",'Acente Kayıtları'!G194)</f>
      </c>
      <c r="J400" s="16">
        <f>IF($A400="","",-I400)</f>
      </c>
      <c r="K400" s="38">
        <f>IF($A400="","","Yalnızca kayıtta")</f>
      </c>
      <c r="L400" s="13"/>
      <c r="M400" s="13"/>
    </row>
    <row r="401" spans="1:13" x14ac:dyDescent="0.25">
      <c r="A401" s="37">
        <f>IF('Acente Kayıtları'!A195="","",IF(COUNTIF('Şirket Ekstresi'!$A$2:$A$201,'Acente Kayıtları'!A195)=0,'Acente Kayıtları'!A195,""))</f>
      </c>
      <c r="B401" s="13">
        <f>IF($A401="","","Acente kaydı")</f>
      </c>
      <c r="C401" s="13">
        <f>IF($A401="","",'Acente Kayıtları'!B195)</f>
      </c>
      <c r="D401" s="13">
        <f>IF($A401="","",'Acente Kayıtları'!C195)</f>
      </c>
      <c r="F401" s="16">
        <f>IF($A401="","",'Acente Kayıtları'!E195)</f>
      </c>
      <c r="G401" s="16">
        <f>IF($A401="","",-F401)</f>
      </c>
      <c r="I401" s="16">
        <f>IF($A401="","",'Acente Kayıtları'!G195)</f>
      </c>
      <c r="J401" s="16">
        <f>IF($A401="","",-I401)</f>
      </c>
      <c r="K401" s="38">
        <f>IF($A401="","","Yalnızca kayıtta")</f>
      </c>
      <c r="L401" s="13"/>
      <c r="M401" s="13"/>
    </row>
    <row r="402" spans="1:13" x14ac:dyDescent="0.25">
      <c r="A402" s="37">
        <f>IF('Acente Kayıtları'!A196="","",IF(COUNTIF('Şirket Ekstresi'!$A$2:$A$201,'Acente Kayıtları'!A196)=0,'Acente Kayıtları'!A196,""))</f>
      </c>
      <c r="B402" s="13">
        <f>IF($A402="","","Acente kaydı")</f>
      </c>
      <c r="C402" s="13">
        <f>IF($A402="","",'Acente Kayıtları'!B196)</f>
      </c>
      <c r="D402" s="13">
        <f>IF($A402="","",'Acente Kayıtları'!C196)</f>
      </c>
      <c r="F402" s="16">
        <f>IF($A402="","",'Acente Kayıtları'!E196)</f>
      </c>
      <c r="G402" s="16">
        <f>IF($A402="","",-F402)</f>
      </c>
      <c r="I402" s="16">
        <f>IF($A402="","",'Acente Kayıtları'!G196)</f>
      </c>
      <c r="J402" s="16">
        <f>IF($A402="","",-I402)</f>
      </c>
      <c r="K402" s="38">
        <f>IF($A402="","","Yalnızca kayıtta")</f>
      </c>
      <c r="L402" s="13"/>
      <c r="M402" s="13"/>
    </row>
    <row r="403" spans="1:13" x14ac:dyDescent="0.25">
      <c r="A403" s="37">
        <f>IF('Acente Kayıtları'!A197="","",IF(COUNTIF('Şirket Ekstresi'!$A$2:$A$201,'Acente Kayıtları'!A197)=0,'Acente Kayıtları'!A197,""))</f>
      </c>
      <c r="B403" s="13">
        <f>IF($A403="","","Acente kaydı")</f>
      </c>
      <c r="C403" s="13">
        <f>IF($A403="","",'Acente Kayıtları'!B197)</f>
      </c>
      <c r="D403" s="13">
        <f>IF($A403="","",'Acente Kayıtları'!C197)</f>
      </c>
      <c r="F403" s="16">
        <f>IF($A403="","",'Acente Kayıtları'!E197)</f>
      </c>
      <c r="G403" s="16">
        <f>IF($A403="","",-F403)</f>
      </c>
      <c r="I403" s="16">
        <f>IF($A403="","",'Acente Kayıtları'!G197)</f>
      </c>
      <c r="J403" s="16">
        <f>IF($A403="","",-I403)</f>
      </c>
      <c r="K403" s="38">
        <f>IF($A403="","","Yalnızca kayıtta")</f>
      </c>
      <c r="L403" s="13"/>
      <c r="M403" s="13"/>
    </row>
    <row r="404" spans="1:13" x14ac:dyDescent="0.25">
      <c r="A404" s="37">
        <f>IF('Acente Kayıtları'!A198="","",IF(COUNTIF('Şirket Ekstresi'!$A$2:$A$201,'Acente Kayıtları'!A198)=0,'Acente Kayıtları'!A198,""))</f>
      </c>
      <c r="B404" s="13">
        <f>IF($A404="","","Acente kaydı")</f>
      </c>
      <c r="C404" s="13">
        <f>IF($A404="","",'Acente Kayıtları'!B198)</f>
      </c>
      <c r="D404" s="13">
        <f>IF($A404="","",'Acente Kayıtları'!C198)</f>
      </c>
      <c r="F404" s="16">
        <f>IF($A404="","",'Acente Kayıtları'!E198)</f>
      </c>
      <c r="G404" s="16">
        <f>IF($A404="","",-F404)</f>
      </c>
      <c r="I404" s="16">
        <f>IF($A404="","",'Acente Kayıtları'!G198)</f>
      </c>
      <c r="J404" s="16">
        <f>IF($A404="","",-I404)</f>
      </c>
      <c r="K404" s="38">
        <f>IF($A404="","","Yalnızca kayıtta")</f>
      </c>
      <c r="L404" s="13"/>
      <c r="M404" s="13"/>
    </row>
    <row r="405" spans="1:13" x14ac:dyDescent="0.25">
      <c r="A405" s="37">
        <f>IF('Acente Kayıtları'!A199="","",IF(COUNTIF('Şirket Ekstresi'!$A$2:$A$201,'Acente Kayıtları'!A199)=0,'Acente Kayıtları'!A199,""))</f>
      </c>
      <c r="B405" s="13">
        <f>IF($A405="","","Acente kaydı")</f>
      </c>
      <c r="C405" s="13">
        <f>IF($A405="","",'Acente Kayıtları'!B199)</f>
      </c>
      <c r="D405" s="13">
        <f>IF($A405="","",'Acente Kayıtları'!C199)</f>
      </c>
      <c r="F405" s="16">
        <f>IF($A405="","",'Acente Kayıtları'!E199)</f>
      </c>
      <c r="G405" s="16">
        <f>IF($A405="","",-F405)</f>
      </c>
      <c r="I405" s="16">
        <f>IF($A405="","",'Acente Kayıtları'!G199)</f>
      </c>
      <c r="J405" s="16">
        <f>IF($A405="","",-I405)</f>
      </c>
      <c r="K405" s="38">
        <f>IF($A405="","","Yalnızca kayıtta")</f>
      </c>
      <c r="L405" s="13"/>
      <c r="M405" s="13"/>
    </row>
    <row r="406" spans="1:13" x14ac:dyDescent="0.25">
      <c r="A406" s="37">
        <f>IF('Acente Kayıtları'!A200="","",IF(COUNTIF('Şirket Ekstresi'!$A$2:$A$201,'Acente Kayıtları'!A200)=0,'Acente Kayıtları'!A200,""))</f>
      </c>
      <c r="B406" s="13">
        <f>IF($A406="","","Acente kaydı")</f>
      </c>
      <c r="C406" s="13">
        <f>IF($A406="","",'Acente Kayıtları'!B200)</f>
      </c>
      <c r="D406" s="13">
        <f>IF($A406="","",'Acente Kayıtları'!C200)</f>
      </c>
      <c r="F406" s="16">
        <f>IF($A406="","",'Acente Kayıtları'!E200)</f>
      </c>
      <c r="G406" s="16">
        <f>IF($A406="","",-F406)</f>
      </c>
      <c r="I406" s="16">
        <f>IF($A406="","",'Acente Kayıtları'!G200)</f>
      </c>
      <c r="J406" s="16">
        <f>IF($A406="","",-I406)</f>
      </c>
      <c r="K406" s="38">
        <f>IF($A406="","","Yalnızca kayıtta")</f>
      </c>
      <c r="L406" s="13"/>
      <c r="M406" s="13"/>
    </row>
    <row r="407" spans="1:13" x14ac:dyDescent="0.25">
      <c r="A407" s="37">
        <f>IF('Acente Kayıtları'!A201="","",IF(COUNTIF('Şirket Ekstresi'!$A$2:$A$201,'Acente Kayıtları'!A201)=0,'Acente Kayıtları'!A201,""))</f>
      </c>
      <c r="B407" s="13">
        <f>IF($A407="","","Acente kaydı")</f>
      </c>
      <c r="C407" s="13">
        <f>IF($A407="","",'Acente Kayıtları'!B201)</f>
      </c>
      <c r="D407" s="13">
        <f>IF($A407="","",'Acente Kayıtları'!C201)</f>
      </c>
      <c r="F407" s="16">
        <f>IF($A407="","",'Acente Kayıtları'!E201)</f>
      </c>
      <c r="G407" s="16">
        <f>IF($A407="","",-F407)</f>
      </c>
      <c r="I407" s="16">
        <f>IF($A407="","",'Acente Kayıtları'!G201)</f>
      </c>
      <c r="J407" s="16">
        <f>IF($A407="","",-I407)</f>
      </c>
      <c r="K407" s="38">
        <f>IF($A407="","","Yalnızca kayıtta")</f>
      </c>
      <c r="L407" s="13"/>
      <c r="M407" s="13"/>
    </row>
  </sheetData>
  <autoFilter ref="A7:M7"/>
  <conditionalFormatting sqref="A8:M407">
    <cfRule type="expression" dxfId="8" priority="1">
      <formula>OR($K8="Prim farkı",$K8="Komisyon farkı")</formula>
    </cfRule>
    <cfRule type="expression" dxfId="9" priority="2">
      <formula>OR($K8="Yalnızca ekstrede",$K8="Yalnızca kayıtta")</formula>
    </cfRule>
    <cfRule type="expression" dxfId="10" priority="3">
      <formula>$K8="Eşleşti"</formula>
    </cfRule>
  </conditionalFormatting>
  <conditionalFormatting sqref="G8:G407">
    <cfRule type="expression" dxfId="11" priority="1">
      <formula>AND(G8&lt;&gt;"",ROUND(G8,2)&lt;&gt;0)</formula>
    </cfRule>
  </conditionalFormatting>
  <conditionalFormatting sqref="J8:J407">
    <cfRule type="expression" dxfId="12" priority="1">
      <formula>AND(J8&lt;&gt;"",ROUND(J8,2)&lt;&gt;0)</formula>
    </cfRule>
  </conditionalFormatting>
  <dataValidations count="1">
    <dataValidation type="list" allowBlank="1" showErrorMessage="1" errorStyle="warning" errorTitle="Liste dışı değer" error="Ayarlar sayfasındaki fark nedeni listesinden seçin." sqref="L8:L407">
      <formula1>FarkNedenleri</formula1>
    </dataValidation>
  </dataValidations>
  <hyperlinks>
    <hyperlink ref="O1" r:id="rId1" tooltip="https://acentekolay.com/araclar"/>
  </hyperlinks>
  <pageMargins left="0.4" right="0.4" top="0.6" bottom="0.6" header="0.3" footer="0.3"/>
  <pageSetup paperSize="9" orientation="landscape" fitToWidth="1" fitToHeight="0"/>
  <headerFooter>
    <oddFooter>&amp;L&amp;"Calibri,Bold"acentekolay.com&amp;C&amp;"Calibri,Regular"Ücretsiz sigorta araçları: acentekolay.com/araclar&amp;R&amp;"Calibri,Regular"Sayfa &amp;P / &amp;N</oddFooter>
    <evenFooter>&amp;L&amp;"Calibri,Bold"acentekolay.com&amp;C&amp;"Calibri,Regular"Ücretsiz sigorta araçları: acentekolay.com/araclar&amp;R&amp;"Calibri,Regular"Sayfa &amp;P / &amp;N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31735"/>
    <pageSetUpPr fitToPage="1"/>
  </sheetPr>
  <dimension ref="A1:M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" customWidth="1"/>
    <col min="3" max="3" width="38" customWidth="1"/>
    <col min="4" max="4" width="3" customWidth="1"/>
    <col min="5" max="5" width="20" customWidth="1"/>
    <col min="6" max="6" width="3" customWidth="1"/>
    <col min="7" max="7" width="28" customWidth="1"/>
    <col min="8" max="8" width="3" customWidth="1"/>
    <col min="9" max="9" width="34" customWidth="1"/>
    <col min="10" max="10" width="3" customWidth="1"/>
    <col min="11" max="11" width="86" customWidth="1"/>
  </cols>
  <sheetData>
    <row r="1" ht="26" customHeight="1" spans="1:13" x14ac:dyDescent="0.25">
      <c r="A1" s="5" t="s">
        <v>49</v>
      </c>
      <c r="C1" s="5" t="s">
        <v>109</v>
      </c>
      <c r="E1" s="5" t="s">
        <v>54</v>
      </c>
      <c r="G1" s="5" t="s">
        <v>104</v>
      </c>
      <c r="I1" s="5" t="s">
        <v>110</v>
      </c>
      <c r="K1" s="5" t="s">
        <v>111</v>
      </c>
      <c r="M1" s="2" t="s">
        <v>1</v>
      </c>
    </row>
    <row r="2" ht="30" customHeight="1" spans="1:13" x14ac:dyDescent="0.25">
      <c r="A2" s="40" t="s">
        <v>59</v>
      </c>
      <c r="C2" s="40" t="s">
        <v>112</v>
      </c>
      <c r="E2" s="40" t="s">
        <v>60</v>
      </c>
      <c r="G2" s="40" t="s">
        <v>107</v>
      </c>
      <c r="I2" s="40" t="s">
        <v>113</v>
      </c>
      <c r="K2" s="41" t="s">
        <v>114</v>
      </c>
      <c r="M2" s="4" t="s">
        <v>3</v>
      </c>
    </row>
    <row r="3" ht="30" customHeight="1" spans="1:11" x14ac:dyDescent="0.25">
      <c r="A3" s="40" t="s">
        <v>64</v>
      </c>
      <c r="C3" s="40" t="s">
        <v>115</v>
      </c>
      <c r="E3" s="40" t="s">
        <v>75</v>
      </c>
      <c r="G3" s="40" t="s">
        <v>108</v>
      </c>
      <c r="I3" s="40" t="s">
        <v>14</v>
      </c>
      <c r="K3" s="41" t="s">
        <v>116</v>
      </c>
    </row>
    <row r="4" ht="30" customHeight="1" spans="1:11" x14ac:dyDescent="0.25">
      <c r="A4" s="40" t="s">
        <v>68</v>
      </c>
      <c r="C4" s="40" t="s">
        <v>117</v>
      </c>
      <c r="E4" s="40" t="s">
        <v>65</v>
      </c>
      <c r="G4" s="40" t="s">
        <v>92</v>
      </c>
      <c r="I4" s="40" t="s">
        <v>118</v>
      </c>
      <c r="K4" s="41" t="s">
        <v>119</v>
      </c>
    </row>
    <row r="5" ht="30" customHeight="1" spans="1:11" x14ac:dyDescent="0.25">
      <c r="A5" s="40" t="s">
        <v>71</v>
      </c>
      <c r="C5" s="40" t="s">
        <v>120</v>
      </c>
      <c r="E5" s="40" t="s">
        <v>121</v>
      </c>
      <c r="G5" s="40" t="s">
        <v>105</v>
      </c>
      <c r="I5" s="40" t="s">
        <v>122</v>
      </c>
      <c r="K5" s="41" t="s">
        <v>123</v>
      </c>
    </row>
    <row r="6" ht="30" customHeight="1" spans="1:11" x14ac:dyDescent="0.25">
      <c r="A6" s="40" t="s">
        <v>78</v>
      </c>
      <c r="C6" s="40" t="s">
        <v>124</v>
      </c>
      <c r="G6" s="40" t="s">
        <v>106</v>
      </c>
      <c r="I6" s="40" t="s">
        <v>125</v>
      </c>
      <c r="K6" s="41" t="s">
        <v>126</v>
      </c>
    </row>
    <row r="7" ht="30" customHeight="1" spans="1:11" x14ac:dyDescent="0.25">
      <c r="A7" s="40" t="s">
        <v>74</v>
      </c>
      <c r="C7" s="40" t="s">
        <v>127</v>
      </c>
      <c r="G7" s="40" t="s">
        <v>128</v>
      </c>
      <c r="I7" s="40" t="s">
        <v>129</v>
      </c>
      <c r="K7" s="41" t="s">
        <v>130</v>
      </c>
    </row>
    <row r="8" ht="30" customHeight="1" spans="1:11" x14ac:dyDescent="0.25">
      <c r="A8" s="40" t="s">
        <v>131</v>
      </c>
      <c r="C8" s="40" t="s">
        <v>132</v>
      </c>
      <c r="G8" s="40" t="s">
        <v>133</v>
      </c>
      <c r="I8" s="40" t="s">
        <v>134</v>
      </c>
      <c r="K8" s="41" t="s">
        <v>135</v>
      </c>
    </row>
    <row r="9" ht="30" customHeight="1" spans="1:11" x14ac:dyDescent="0.25">
      <c r="A9" s="40" t="s">
        <v>85</v>
      </c>
      <c r="C9" s="40" t="s">
        <v>136</v>
      </c>
      <c r="I9" s="40" t="s">
        <v>137</v>
      </c>
      <c r="K9" s="41" t="s">
        <v>138</v>
      </c>
    </row>
    <row r="10" ht="30" customHeight="1" spans="1:11" x14ac:dyDescent="0.25">
      <c r="A10" s="40" t="s">
        <v>88</v>
      </c>
      <c r="C10" s="40" t="s">
        <v>139</v>
      </c>
      <c r="K10" s="41" t="s">
        <v>140</v>
      </c>
    </row>
    <row r="11" ht="30" customHeight="1" spans="1:11" x14ac:dyDescent="0.25">
      <c r="A11" s="40" t="s">
        <v>141</v>
      </c>
      <c r="C11" s="40" t="s">
        <v>142</v>
      </c>
      <c r="K11" s="41" t="s">
        <v>143</v>
      </c>
    </row>
    <row r="12" spans="3:3" x14ac:dyDescent="0.25">
      <c r="C12" s="40" t="s">
        <v>144</v>
      </c>
    </row>
    <row r="13" spans="3:3" x14ac:dyDescent="0.25">
      <c r="C13" s="40" t="s">
        <v>145</v>
      </c>
    </row>
    <row r="14" spans="3:3" x14ac:dyDescent="0.25">
      <c r="C14" s="40" t="s">
        <v>146</v>
      </c>
    </row>
    <row r="15" spans="3:3" x14ac:dyDescent="0.25">
      <c r="C15" s="40" t="s">
        <v>147</v>
      </c>
    </row>
    <row r="16" spans="3:3" x14ac:dyDescent="0.25">
      <c r="C16" s="40" t="s">
        <v>148</v>
      </c>
    </row>
    <row r="17" spans="3:3" x14ac:dyDescent="0.25">
      <c r="C17" s="40" t="s">
        <v>149</v>
      </c>
    </row>
    <row r="18" spans="3:3" x14ac:dyDescent="0.25">
      <c r="C18" s="40" t="s">
        <v>150</v>
      </c>
    </row>
    <row r="19" spans="3:3" x14ac:dyDescent="0.25">
      <c r="C19" s="40" t="s">
        <v>151</v>
      </c>
    </row>
    <row r="20" spans="3:3" x14ac:dyDescent="0.25">
      <c r="C20" s="40" t="s">
        <v>152</v>
      </c>
    </row>
    <row r="21" spans="3:3" x14ac:dyDescent="0.25">
      <c r="C21" s="40" t="s">
        <v>153</v>
      </c>
    </row>
    <row r="22" spans="3:3" x14ac:dyDescent="0.25">
      <c r="C22" s="40" t="s">
        <v>154</v>
      </c>
    </row>
    <row r="23" spans="3:3" x14ac:dyDescent="0.25">
      <c r="C23" s="40" t="s">
        <v>155</v>
      </c>
    </row>
    <row r="24" spans="3:3" x14ac:dyDescent="0.25">
      <c r="C24" s="40" t="s">
        <v>156</v>
      </c>
    </row>
    <row r="25" spans="3:3" x14ac:dyDescent="0.25">
      <c r="C25" s="40" t="s">
        <v>157</v>
      </c>
    </row>
    <row r="26" spans="3:3" x14ac:dyDescent="0.25">
      <c r="C26" s="40" t="s">
        <v>158</v>
      </c>
    </row>
    <row r="27" spans="3:3" x14ac:dyDescent="0.25">
      <c r="C27" s="40" t="s">
        <v>159</v>
      </c>
    </row>
    <row r="28" spans="3:3" x14ac:dyDescent="0.25">
      <c r="C28" s="40" t="s">
        <v>160</v>
      </c>
    </row>
    <row r="29" spans="3:3" x14ac:dyDescent="0.25">
      <c r="C29" s="40" t="s">
        <v>161</v>
      </c>
    </row>
    <row r="30" spans="3:3" x14ac:dyDescent="0.25">
      <c r="C30" s="40" t="s">
        <v>162</v>
      </c>
    </row>
    <row r="31" spans="3:3" x14ac:dyDescent="0.25">
      <c r="C31" s="40" t="s">
        <v>163</v>
      </c>
    </row>
    <row r="32" spans="3:3" x14ac:dyDescent="0.25">
      <c r="C32" s="40" t="s">
        <v>164</v>
      </c>
    </row>
    <row r="33" spans="3:3" x14ac:dyDescent="0.25">
      <c r="C33" s="40" t="s">
        <v>165</v>
      </c>
    </row>
    <row r="34" spans="3:3" x14ac:dyDescent="0.25">
      <c r="C34" s="40" t="s">
        <v>166</v>
      </c>
    </row>
    <row r="35" spans="3:3" x14ac:dyDescent="0.25">
      <c r="C35" s="40" t="s">
        <v>167</v>
      </c>
    </row>
    <row r="36" spans="3:3" x14ac:dyDescent="0.25">
      <c r="C36" s="40" t="s">
        <v>168</v>
      </c>
    </row>
    <row r="37" spans="3:3" x14ac:dyDescent="0.25">
      <c r="C37" s="40" t="s">
        <v>169</v>
      </c>
    </row>
    <row r="38" spans="3:3" x14ac:dyDescent="0.25">
      <c r="C38" s="40" t="s">
        <v>170</v>
      </c>
    </row>
    <row r="39" spans="3:3" x14ac:dyDescent="0.25">
      <c r="C39" s="40" t="s">
        <v>171</v>
      </c>
    </row>
    <row r="40" spans="3:3" x14ac:dyDescent="0.25">
      <c r="C40" s="40" t="s">
        <v>172</v>
      </c>
    </row>
    <row r="41" spans="3:3" x14ac:dyDescent="0.25">
      <c r="C41" s="40" t="s">
        <v>173</v>
      </c>
    </row>
    <row r="42" spans="3:3" x14ac:dyDescent="0.25">
      <c r="C42" s="40" t="s">
        <v>174</v>
      </c>
    </row>
    <row r="43" spans="3:3" x14ac:dyDescent="0.25">
      <c r="C43" s="40" t="s">
        <v>175</v>
      </c>
    </row>
    <row r="44" spans="3:3" x14ac:dyDescent="0.25">
      <c r="C44" s="40" t="s">
        <v>176</v>
      </c>
    </row>
    <row r="45" spans="3:3" x14ac:dyDescent="0.25">
      <c r="C45" s="40" t="s">
        <v>177</v>
      </c>
    </row>
    <row r="46" spans="3:3" x14ac:dyDescent="0.25">
      <c r="C46" s="40" t="s">
        <v>178</v>
      </c>
    </row>
    <row r="47" spans="3:3" x14ac:dyDescent="0.25">
      <c r="C47" s="40" t="s">
        <v>179</v>
      </c>
    </row>
    <row r="48" spans="3:3" x14ac:dyDescent="0.25">
      <c r="C48" s="40" t="s">
        <v>180</v>
      </c>
    </row>
    <row r="49" spans="3:3" x14ac:dyDescent="0.25">
      <c r="C49" s="40" t="s">
        <v>181</v>
      </c>
    </row>
    <row r="50" spans="3:3" x14ac:dyDescent="0.25">
      <c r="C50" s="40" t="s">
        <v>182</v>
      </c>
    </row>
    <row r="51" spans="3:3" x14ac:dyDescent="0.25">
      <c r="C51" s="40" t="s">
        <v>183</v>
      </c>
    </row>
  </sheetData>
  <hyperlinks>
    <hyperlink ref="M1" r:id="rId1" tooltip="https://acentekolay.com/araclar"/>
  </hyperlinks>
  <pageSetup orientation="landscape" fitToWidth="1" fitToHeight="0"/>
  <headerFooter>
    <oddFooter>&amp;L&amp;"Calibri,Bold"acentekolay.com&amp;C&amp;"Calibri,Regular"Ücretsiz sigorta araçları: acentekolay.com/araclar&amp;R&amp;"Calibri,Regular"Sayfa &amp;P / &amp;N</oddFooter>
    <evenFooter>&amp;L&amp;"Calibri,Bold"acentekolay.com&amp;C&amp;"Calibri,Regular"Ücretsiz sigorta araçları: acentekolay.com/araclar&amp;R&amp;"Calibri,Regular"Sayfa &amp;P / &amp;N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921B"/>
    <pageSetUpPr fitToPage="1"/>
  </sheetPr>
  <dimension ref="B2:C23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6" customWidth="1"/>
    <col min="3" max="3" width="74" customWidth="1"/>
  </cols>
  <sheetData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9" spans="2:2" x14ac:dyDescent="0.25">
      <c r="B9" s="42" t="s">
        <v>184</v>
      </c>
    </row>
    <row r="10" ht="22" customHeight="1" spans="2:3" x14ac:dyDescent="0.25">
      <c r="B10" s="43" t="s">
        <v>185</v>
      </c>
      <c r="C10" s="43"/>
    </row>
    <row r="11" ht="22" customHeight="1" spans="2:3" x14ac:dyDescent="0.25">
      <c r="B11" s="43"/>
      <c r="C11" s="43"/>
    </row>
    <row r="12" ht="22" customHeight="1" spans="2:3" x14ac:dyDescent="0.25">
      <c r="B12" s="43"/>
      <c r="C12" s="43"/>
    </row>
    <row r="14" spans="2:3" x14ac:dyDescent="0.25">
      <c r="B14" s="44" t="s">
        <v>186</v>
      </c>
      <c r="C14" s="44"/>
    </row>
    <row r="15" ht="20" customHeight="1" spans="2:3" x14ac:dyDescent="0.25">
      <c r="B15" s="45" t="s">
        <v>187</v>
      </c>
      <c r="C15" s="46" t="s">
        <v>188</v>
      </c>
    </row>
    <row r="16" ht="20" customHeight="1" spans="2:3" x14ac:dyDescent="0.25">
      <c r="B16" s="45" t="s">
        <v>189</v>
      </c>
      <c r="C16" s="46" t="s">
        <v>190</v>
      </c>
    </row>
    <row r="17" ht="20" customHeight="1" spans="2:3" x14ac:dyDescent="0.25">
      <c r="B17" s="45" t="s">
        <v>191</v>
      </c>
      <c r="C17" s="46" t="s">
        <v>192</v>
      </c>
    </row>
    <row r="18" ht="20" customHeight="1" spans="2:3" x14ac:dyDescent="0.25">
      <c r="B18" s="45" t="s">
        <v>193</v>
      </c>
      <c r="C18" s="46" t="s">
        <v>194</v>
      </c>
    </row>
    <row r="19" ht="20" customHeight="1" spans="2:3" x14ac:dyDescent="0.25">
      <c r="B19" s="45" t="s">
        <v>195</v>
      </c>
      <c r="C19" s="46" t="s">
        <v>196</v>
      </c>
    </row>
    <row r="20" ht="20" customHeight="1" spans="2:3" x14ac:dyDescent="0.25">
      <c r="B20" s="45" t="s">
        <v>197</v>
      </c>
      <c r="C20" s="46" t="s">
        <v>198</v>
      </c>
    </row>
    <row r="22" spans="2:3" x14ac:dyDescent="0.25">
      <c r="B22" s="47" t="s">
        <v>199</v>
      </c>
      <c r="C22" s="47"/>
    </row>
    <row r="23" spans="2:3" x14ac:dyDescent="0.25">
      <c r="B23" s="47"/>
      <c r="C23" s="47"/>
    </row>
  </sheetData>
  <mergeCells count="3">
    <mergeCell ref="B10:C12"/>
    <mergeCell ref="B14:C14"/>
    <mergeCell ref="B22:C23"/>
  </mergeCells>
  <hyperlinks>
    <hyperlink ref="C15" r:id="rId1" tooltip="https://acentekolay.com/araclar/sigorta-mutabakat-sablonu"/>
    <hyperlink ref="C16" r:id="rId2" tooltip="https://acentekolay.com/araclar"/>
    <hyperlink ref="C17" r:id="rId3" tooltip="https://acentekolay.com/araclar/kasko-deger-listesi"/>
    <hyperlink ref="C18" r:id="rId4" tooltip="https://acentekolay.com/araclar/trafik-sigortasi-tavan-fiyat-sorgulama"/>
    <hyperlink ref="C19" r:id="rId5" tooltip="https://acentekolay.com/ozellikler/police-yonetimi"/>
    <hyperlink ref="C20" r:id="rId6" tooltip="https://acentekolay.com/iletisim"/>
  </hyperlinks>
  <pageSetup paperSize="9" orientation="portrait" fitToWidth="1" fitToHeight="0"/>
  <headerFooter>
    <oddFooter>&amp;L&amp;"Calibri,Bold"acentekolay.com&amp;C&amp;"Calibri,Regular"Ücretsiz sigorta araçları: acentekolay.com/araclar&amp;R&amp;"Calibri,Regular"Sayfa &amp;P / &amp;N</oddFooter>
    <evenFooter>&amp;L&amp;"Calibri,Bold"acentekolay.com&amp;C&amp;"Calibri,Regular"Ücretsiz sigorta araçları: acentekolay.com/araclar&amp;R&amp;"Calibri,Regular"Sayfa &amp;P / &amp;N</even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Özet</vt:lpstr>
      <vt:lpstr>Şirket Ekstresi</vt:lpstr>
      <vt:lpstr>Acente Kayıtları</vt:lpstr>
      <vt:lpstr>Karşılaştırma</vt:lpstr>
      <vt:lpstr>Ayarlar</vt:lpstr>
      <vt:lpstr>Acente Kolay</vt:lpstr>
    </vt:vector>
  </TitlesOfParts>
  <Company>Acente Kolay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Acente Kolay</dc:creator>
  <dc:title>Sigorta Mutabakat Şablonu</dc:title>
  <dc:subject/>
  <dc:description>Sigorta acenteleri için mutabakat şablonu: şirket ekstresi ile acente kayıtları poliçe no bazında eşleştirilir, fark satır satır çıkar.</dc:description>
  <cp:keywords>sigorta mutabakat örneği, mutabakat formu, mutabakatname, acente komisyon mutabakatı</cp:keywords>
  <cp:category/>
  <cp:lastModifiedBy>Acente Kolay</cp:lastModifiedBy>
  <dcterms:created xsi:type="dcterms:W3CDTF">2026-09-07T00:00:00Z</dcterms:created>
  <dcterms:modified xsi:type="dcterms:W3CDTF">2026-09-07T00:00:00Z</dcterms:modified>
</cp:coreProperties>
</file>